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<sst xmlns="http://schemas.openxmlformats.org/spreadsheetml/2006/main" count="274" uniqueCount="157">
  <si>
    <t>2024年生产部3月接收处置记录统计表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</si>
  <si>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</si>
  <si>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</si>
  <si>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</si>
  <si>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</si>
  <si>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</si>
  <si>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</si>
  <si>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</si>
  <si>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</si>
  <si>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</si>
  <si>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</si>
  <si>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</si>
  <si>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</si>
  <si>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</si>
  <si>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</si>
  <si>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</si>
  <si>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</si>
  <si>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</si>
  <si>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</si>
  <si>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</si>
  <si>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</si>
  <si>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</si>
  <si>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</si>
  <si>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</si>
  <si>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</si>
  <si>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</si>
  <si>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废有机溶剂</t>
  </si>
  <si>
    <t>271-002-02</t>
  </si>
  <si>
    <t>液态</t>
  </si>
  <si>
    <t>炉渣（回转窑）</t>
  </si>
  <si>
    <t>废盐</t>
  </si>
  <si>
    <t>271-005-02</t>
  </si>
  <si>
    <t>固态</t>
  </si>
  <si>
    <t>飞灰（回转窑）</t>
  </si>
  <si>
    <t>实验室废液</t>
  </si>
  <si>
    <t>900-002-03</t>
  </si>
  <si>
    <t>飞灰（废液炉）</t>
  </si>
  <si>
    <t>一般废药品</t>
  </si>
  <si>
    <t>废油渣/泥</t>
  </si>
  <si>
    <t>精馏切水后剩下的罐底泥</t>
  </si>
  <si>
    <t>磷化铝、杀虫剂</t>
  </si>
  <si>
    <t>900-003-04</t>
  </si>
  <si>
    <t>含油污水</t>
  </si>
  <si>
    <t>蒸汽清洗过程</t>
  </si>
  <si>
    <t>263-008-04</t>
  </si>
  <si>
    <t>废商标</t>
  </si>
  <si>
    <t>除商标</t>
  </si>
  <si>
    <t>蒸馏残液</t>
  </si>
  <si>
    <t>半固态</t>
  </si>
  <si>
    <t>废残液</t>
  </si>
  <si>
    <t>抽残液</t>
  </si>
  <si>
    <t>污泥</t>
  </si>
  <si>
    <t>263-011-04</t>
  </si>
  <si>
    <t>废渣</t>
  </si>
  <si>
    <t>清洗过程</t>
  </si>
  <si>
    <t>900-401-06</t>
  </si>
  <si>
    <t>漆渣</t>
  </si>
  <si>
    <t>废有机溶剂及废物</t>
  </si>
  <si>
    <t>900-402-06</t>
  </si>
  <si>
    <t>污水厂污泥</t>
  </si>
  <si>
    <t>水处理后产生的污泥</t>
  </si>
  <si>
    <t>900-404-06</t>
  </si>
  <si>
    <t>废清洗剂</t>
  </si>
  <si>
    <t>清洗剂清洗过程</t>
  </si>
  <si>
    <t>丙烯酸甲酯聚合物</t>
  </si>
  <si>
    <t>900-407-06</t>
  </si>
  <si>
    <t>油污水</t>
  </si>
  <si>
    <t>251-001-08</t>
  </si>
  <si>
    <t>废溶剂油</t>
  </si>
  <si>
    <t>291-001-08</t>
  </si>
  <si>
    <t>含油泥浆</t>
  </si>
  <si>
    <t>071-002-08</t>
  </si>
  <si>
    <t>含油岩屑</t>
  </si>
  <si>
    <t>HW08废油</t>
  </si>
  <si>
    <t>900-200-08</t>
  </si>
  <si>
    <t>油泥</t>
  </si>
  <si>
    <t>900-201-08</t>
  </si>
  <si>
    <t>水处理浮渣及污泥</t>
  </si>
  <si>
    <t>900-210-08</t>
  </si>
  <si>
    <t>废机油、含油废水</t>
  </si>
  <si>
    <t>废水处理过程产废油、油泥、浮渣</t>
  </si>
  <si>
    <t>废机油</t>
  </si>
  <si>
    <t>900-213-08</t>
  </si>
  <si>
    <t>废矿物油</t>
  </si>
  <si>
    <t>900-214-08</t>
  </si>
  <si>
    <t>900-217-08</t>
  </si>
  <si>
    <t>废液压油</t>
  </si>
  <si>
    <t>900-218-08</t>
  </si>
  <si>
    <t>废冷冻机油</t>
  </si>
  <si>
    <t>900-219-08</t>
  </si>
  <si>
    <t>废矿物油与含矿物油废物</t>
  </si>
  <si>
    <t>900-220-08</t>
  </si>
  <si>
    <t>900-249-08</t>
  </si>
  <si>
    <t>废矿物油、废油桶</t>
  </si>
  <si>
    <t>废矿物油、油泥</t>
  </si>
  <si>
    <t>废水、乳化液</t>
  </si>
  <si>
    <t>900-007-09</t>
  </si>
  <si>
    <t>废乳化液</t>
  </si>
  <si>
    <t>900-006-09</t>
  </si>
  <si>
    <t>砂轮沫</t>
  </si>
  <si>
    <t>煤焦油、釜残</t>
  </si>
  <si>
    <t>900-013-11</t>
  </si>
  <si>
    <t>煤焦油</t>
  </si>
  <si>
    <t>釜残</t>
  </si>
  <si>
    <t>451-003-11</t>
  </si>
  <si>
    <t>废彩涂液</t>
  </si>
  <si>
    <t>900-252-12</t>
  </si>
  <si>
    <t>废漆渣</t>
  </si>
  <si>
    <t>油墨渣子、油漆</t>
  </si>
  <si>
    <t>900-299-12</t>
  </si>
  <si>
    <t>硒鼓墨盒</t>
  </si>
  <si>
    <t>油漆渣</t>
  </si>
  <si>
    <t>废水处理污泥</t>
  </si>
  <si>
    <t>264-012-12</t>
  </si>
  <si>
    <t>发泡废料，废胶水</t>
  </si>
  <si>
    <t>900-014-13</t>
  </si>
  <si>
    <t>废树脂</t>
  </si>
  <si>
    <t>900-015-13</t>
  </si>
  <si>
    <t>有机树脂废物</t>
  </si>
  <si>
    <t>900-016-13</t>
  </si>
  <si>
    <t>含盐废水</t>
  </si>
  <si>
    <t>265-103-13</t>
  </si>
  <si>
    <t>336-053-17</t>
  </si>
  <si>
    <t>镀铜溶液</t>
  </si>
  <si>
    <t>336-062-17</t>
  </si>
  <si>
    <t>电镀污泥</t>
  </si>
  <si>
    <t>336-063-17</t>
  </si>
  <si>
    <t>废槽渣</t>
  </si>
  <si>
    <t>336-064-17</t>
  </si>
  <si>
    <t>金属表面处理污泥</t>
  </si>
  <si>
    <t>336-069-17</t>
  </si>
  <si>
    <t>含铬废液</t>
  </si>
  <si>
    <t>废硫氢化钠残渣</t>
  </si>
  <si>
    <t>900-399-35</t>
  </si>
  <si>
    <t>废碱液</t>
  </si>
  <si>
    <t>900-352-35</t>
  </si>
  <si>
    <t>900-354-35</t>
  </si>
  <si>
    <t>含酚废水</t>
  </si>
  <si>
    <t>261-070-39</t>
  </si>
  <si>
    <t>261-084-45</t>
  </si>
  <si>
    <t>含油废物</t>
  </si>
  <si>
    <t>900-041-49</t>
  </si>
  <si>
    <t>防腐剂</t>
  </si>
  <si>
    <t>772-006-49</t>
  </si>
  <si>
    <t>废活性炭</t>
  </si>
  <si>
    <t>900-039-49</t>
  </si>
  <si>
    <t>废水污泥</t>
  </si>
  <si>
    <t>900-046-49</t>
  </si>
  <si>
    <t>过期化学药品</t>
  </si>
  <si>
    <t>900-047-49</t>
  </si>
  <si>
    <t>乙腈、异丙酮、废液</t>
  </si>
  <si>
    <t>过期面膜原料、残液</t>
  </si>
  <si>
    <t>900-999-49</t>
  </si>
  <si>
    <t>废催化剂</t>
  </si>
  <si>
    <t>261-152-50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</si>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</sst>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9"/>
  <sheetViews>
    <sheetView tabSelected="1" topLeftCell="D1" workbookViewId="0">
      <selection activeCell="U17" sqref="U17"/>
    </sheetView>
  </sheetViews>
  <sheetFormatPr defaultColWidth="9" defaultRowHeight="13.5"/>
  <cols>
    <col min="1" max="1" width="17.75" style="1" customWidth="1"/>
    <col min="2" max="2" width="10.75" style="3" customWidth="1"/>
    <col min="3" max="3" width="6.5" style="1" customWidth="1"/>
    <col min="4" max="4" width="12" style="1" customWidth="1"/>
    <col min="5" max="5" width="10.7916666666667" style="1" customWidth="1"/>
    <col min="6" max="6" width="12.375" style="1" customWidth="1"/>
    <col min="7" max="7" width="8.625" style="1" customWidth="1"/>
    <col min="8" max="8" width="10.25" style="1" customWidth="1"/>
    <col min="9" max="9" width="8.25" style="1" customWidth="1"/>
    <col min="10" max="10" width="13.1416666666667" style="1" customWidth="1"/>
    <col min="11" max="11" width="11.375" style="1" customWidth="1"/>
    <col min="12" max="12" width="10.5" style="1" customWidth="1"/>
    <col min="13" max="13" width="10.375" style="1"/>
    <col min="14" max="14" width="8" style="1" customWidth="1"/>
    <col min="15" max="15" width="12.625" style="1"/>
    <col min="16" max="16" width="9" style="1"/>
    <col min="17" max="17" width="11.75" style="1" customWidth="1"/>
    <col min="18" max="16384" width="9" style="1"/>
  </cols>
  <sheetData>
    <row r="1" s="1" customFormat="1" ht="40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Q1" s="3" t="s">
        <v>1</v>
      </c>
      <c r="R1" s="3"/>
      <c r="S1" s="3"/>
      <c r="T1" s="3"/>
      <c r="U1" s="3"/>
      <c r="V1" s="3"/>
      <c r="W1" s="3"/>
      <c r="X1" s="3"/>
      <c r="Y1" s="3"/>
    </row>
    <row r="2" s="2" customFormat="1" ht="18" customHeight="1" spans="1:2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7"/>
      <c r="H2" s="7"/>
      <c r="I2" s="7"/>
      <c r="J2" s="5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/>
      <c r="Q2" s="29" t="s">
        <v>2</v>
      </c>
      <c r="R2" s="29" t="s">
        <v>5</v>
      </c>
      <c r="S2" s="29" t="s">
        <v>13</v>
      </c>
      <c r="T2" s="30" t="s">
        <v>14</v>
      </c>
      <c r="U2" s="29" t="s">
        <v>15</v>
      </c>
      <c r="V2" s="29"/>
      <c r="W2" s="29"/>
      <c r="X2" s="30" t="s">
        <v>16</v>
      </c>
      <c r="Y2" s="35" t="s">
        <v>17</v>
      </c>
      <c r="Z2" s="35" t="s">
        <v>18</v>
      </c>
    </row>
    <row r="3" s="2" customFormat="1" ht="18" customHeight="1" spans="1:26">
      <c r="A3" s="8"/>
      <c r="B3" s="8"/>
      <c r="C3" s="8"/>
      <c r="D3" s="8"/>
      <c r="E3" s="8"/>
      <c r="F3" s="9" t="s">
        <v>19</v>
      </c>
      <c r="G3" s="9" t="s">
        <v>20</v>
      </c>
      <c r="H3" s="9" t="s">
        <v>21</v>
      </c>
      <c r="I3" s="9" t="s">
        <v>22</v>
      </c>
      <c r="J3" s="8"/>
      <c r="K3" s="28" t="s">
        <v>9</v>
      </c>
      <c r="L3" s="28" t="s">
        <v>10</v>
      </c>
      <c r="M3" s="28" t="s">
        <v>11</v>
      </c>
      <c r="N3" s="28" t="s">
        <v>12</v>
      </c>
      <c r="O3" s="28"/>
      <c r="Q3" s="29"/>
      <c r="R3" s="29"/>
      <c r="S3" s="29"/>
      <c r="T3" s="31"/>
      <c r="U3" s="29" t="s">
        <v>23</v>
      </c>
      <c r="V3" s="29" t="s">
        <v>24</v>
      </c>
      <c r="W3" s="29" t="s">
        <v>25</v>
      </c>
      <c r="X3" s="31"/>
      <c r="Y3" s="35"/>
      <c r="Z3" s="35"/>
    </row>
    <row r="4" s="2" customFormat="1" ht="18" customHeight="1" spans="1:26">
      <c r="A4" s="10" t="s">
        <v>26</v>
      </c>
      <c r="B4" s="9" t="s">
        <v>27</v>
      </c>
      <c r="C4" s="9" t="s">
        <v>28</v>
      </c>
      <c r="D4" s="9">
        <v>15.321</v>
      </c>
      <c r="E4" s="9"/>
      <c r="F4" s="11"/>
      <c r="G4" s="11"/>
      <c r="H4" s="11"/>
      <c r="I4" s="11"/>
      <c r="J4" s="9">
        <f t="shared" ref="J4:J67" si="0">D4+E4-F4-G4-H4-I4</f>
        <v>15.321</v>
      </c>
      <c r="K4" s="28"/>
      <c r="L4" s="28">
        <v>15.321</v>
      </c>
      <c r="M4" s="28"/>
      <c r="N4" s="28"/>
      <c r="O4" s="28">
        <f t="shared" ref="O4:O67" si="1">K4+L4+M4+N4</f>
        <v>15.321</v>
      </c>
      <c r="Q4" s="32" t="s">
        <v>29</v>
      </c>
      <c r="R4" s="29">
        <v>377.272</v>
      </c>
      <c r="S4" s="29">
        <v>128.61</v>
      </c>
      <c r="T4" s="29">
        <v>101</v>
      </c>
      <c r="U4" s="29"/>
      <c r="V4" s="29"/>
      <c r="W4" s="29"/>
      <c r="X4" s="29">
        <f t="shared" ref="X4:X14" si="2">R4+S4-U4-W4-V4</f>
        <v>505.882</v>
      </c>
      <c r="Y4" s="28"/>
      <c r="Z4" s="28"/>
    </row>
    <row r="5" s="2" customFormat="1" ht="18" customHeight="1" spans="1:26">
      <c r="A5" s="12" t="s">
        <v>30</v>
      </c>
      <c r="B5" s="9" t="s">
        <v>31</v>
      </c>
      <c r="C5" s="9" t="s">
        <v>32</v>
      </c>
      <c r="D5" s="9">
        <v>0</v>
      </c>
      <c r="E5" s="9">
        <v>23.22</v>
      </c>
      <c r="F5" s="11">
        <v>23.22</v>
      </c>
      <c r="G5" s="11"/>
      <c r="H5" s="11"/>
      <c r="I5" s="11"/>
      <c r="J5" s="9">
        <f t="shared" si="0"/>
        <v>0</v>
      </c>
      <c r="K5" s="28"/>
      <c r="L5" s="28"/>
      <c r="M5" s="28"/>
      <c r="N5" s="28"/>
      <c r="O5" s="28">
        <f t="shared" si="1"/>
        <v>0</v>
      </c>
      <c r="Q5" s="32" t="s">
        <v>33</v>
      </c>
      <c r="R5" s="33">
        <v>20.76</v>
      </c>
      <c r="S5" s="29">
        <v>19.535</v>
      </c>
      <c r="T5" s="29">
        <v>50</v>
      </c>
      <c r="U5" s="29"/>
      <c r="V5" s="29"/>
      <c r="W5" s="29">
        <v>18.85</v>
      </c>
      <c r="X5" s="29">
        <f t="shared" si="2"/>
        <v>21.445</v>
      </c>
      <c r="Y5" s="28"/>
      <c r="Z5" s="28"/>
    </row>
    <row r="6" s="2" customFormat="1" ht="18" customHeight="1" spans="1:26">
      <c r="A6" s="13" t="s">
        <v>34</v>
      </c>
      <c r="B6" s="9" t="s">
        <v>35</v>
      </c>
      <c r="C6" s="9" t="s">
        <v>28</v>
      </c>
      <c r="D6" s="9">
        <v>124.9</v>
      </c>
      <c r="E6" s="9">
        <v>16</v>
      </c>
      <c r="F6" s="11"/>
      <c r="G6" s="11">
        <v>140.9</v>
      </c>
      <c r="H6" s="11"/>
      <c r="I6" s="11"/>
      <c r="J6" s="9">
        <f t="shared" si="0"/>
        <v>0</v>
      </c>
      <c r="K6" s="28"/>
      <c r="L6" s="28"/>
      <c r="M6" s="28"/>
      <c r="N6" s="28"/>
      <c r="O6" s="28">
        <f t="shared" si="1"/>
        <v>0</v>
      </c>
      <c r="Q6" s="32" t="s">
        <v>36</v>
      </c>
      <c r="R6" s="33">
        <v>1.49</v>
      </c>
      <c r="S6" s="29">
        <v>3.175</v>
      </c>
      <c r="T6" s="29">
        <v>9</v>
      </c>
      <c r="U6" s="29"/>
      <c r="V6" s="31"/>
      <c r="W6" s="31">
        <v>1.39</v>
      </c>
      <c r="X6" s="29">
        <f t="shared" si="2"/>
        <v>3.275</v>
      </c>
      <c r="Y6" s="28"/>
      <c r="Z6" s="28"/>
    </row>
    <row r="7" s="2" customFormat="1" ht="18" customHeight="1" spans="1:26">
      <c r="A7" s="13" t="s">
        <v>37</v>
      </c>
      <c r="B7" s="9" t="s">
        <v>35</v>
      </c>
      <c r="C7" s="9" t="s">
        <v>32</v>
      </c>
      <c r="D7" s="9">
        <v>0</v>
      </c>
      <c r="E7" s="9">
        <v>0.61765</v>
      </c>
      <c r="F7" s="11">
        <v>0.61765</v>
      </c>
      <c r="G7" s="11"/>
      <c r="H7" s="11"/>
      <c r="I7" s="11"/>
      <c r="J7" s="9">
        <f t="shared" si="0"/>
        <v>0</v>
      </c>
      <c r="K7" s="28"/>
      <c r="L7" s="28"/>
      <c r="M7" s="28"/>
      <c r="N7" s="28"/>
      <c r="O7" s="28">
        <f t="shared" si="1"/>
        <v>0</v>
      </c>
      <c r="Q7" s="32" t="s">
        <v>38</v>
      </c>
      <c r="R7" s="29">
        <v>0</v>
      </c>
      <c r="S7" s="29"/>
      <c r="T7" s="29"/>
      <c r="U7" s="29"/>
      <c r="V7" s="29"/>
      <c r="W7" s="29"/>
      <c r="X7" s="29">
        <f t="shared" si="2"/>
        <v>0</v>
      </c>
      <c r="Y7" s="28" t="s">
        <v>39</v>
      </c>
      <c r="Z7" s="28"/>
    </row>
    <row r="8" s="2" customFormat="1" ht="18" customHeight="1" spans="1:26">
      <c r="A8" s="14" t="s">
        <v>40</v>
      </c>
      <c r="B8" s="9" t="s">
        <v>41</v>
      </c>
      <c r="C8" s="9" t="s">
        <v>32</v>
      </c>
      <c r="D8" s="9">
        <v>0</v>
      </c>
      <c r="E8" s="9">
        <v>0.47</v>
      </c>
      <c r="F8" s="11">
        <v>0.47</v>
      </c>
      <c r="G8" s="11"/>
      <c r="H8" s="11"/>
      <c r="I8" s="11"/>
      <c r="J8" s="9">
        <f t="shared" si="0"/>
        <v>0</v>
      </c>
      <c r="K8" s="28"/>
      <c r="L8" s="28"/>
      <c r="M8" s="28"/>
      <c r="N8" s="28"/>
      <c r="O8" s="28">
        <f t="shared" si="1"/>
        <v>0</v>
      </c>
      <c r="Q8" s="10" t="s">
        <v>42</v>
      </c>
      <c r="R8" s="34">
        <v>0</v>
      </c>
      <c r="S8" s="35"/>
      <c r="T8" s="35"/>
      <c r="U8" s="35"/>
      <c r="V8" s="35"/>
      <c r="W8" s="35"/>
      <c r="X8" s="29">
        <f t="shared" si="2"/>
        <v>0</v>
      </c>
      <c r="Y8" s="28" t="s">
        <v>43</v>
      </c>
      <c r="Z8" s="28" t="s">
        <v>10</v>
      </c>
    </row>
    <row r="9" s="2" customFormat="1" ht="18" customHeight="1" spans="1:26">
      <c r="A9" s="10" t="s">
        <v>30</v>
      </c>
      <c r="B9" s="9" t="s">
        <v>44</v>
      </c>
      <c r="C9" s="9" t="s">
        <v>32</v>
      </c>
      <c r="D9" s="9">
        <v>0</v>
      </c>
      <c r="E9" s="9">
        <v>27.16</v>
      </c>
      <c r="F9" s="11">
        <v>15</v>
      </c>
      <c r="G9" s="11"/>
      <c r="H9" s="11"/>
      <c r="I9" s="11"/>
      <c r="J9" s="9">
        <f t="shared" si="0"/>
        <v>12.16</v>
      </c>
      <c r="K9" s="28">
        <v>12.16</v>
      </c>
      <c r="L9" s="28"/>
      <c r="M9" s="28"/>
      <c r="N9" s="28"/>
      <c r="O9" s="28">
        <f t="shared" si="1"/>
        <v>12.16</v>
      </c>
      <c r="Q9" s="10" t="s">
        <v>45</v>
      </c>
      <c r="R9" s="9">
        <v>0</v>
      </c>
      <c r="S9" s="35">
        <v>0.3</v>
      </c>
      <c r="T9" s="35"/>
      <c r="U9" s="35">
        <v>0.3</v>
      </c>
      <c r="V9" s="35"/>
      <c r="W9" s="28"/>
      <c r="X9" s="29">
        <f t="shared" si="2"/>
        <v>0</v>
      </c>
      <c r="Y9" s="28" t="s">
        <v>46</v>
      </c>
      <c r="Z9" s="28" t="s">
        <v>10</v>
      </c>
    </row>
    <row r="10" s="2" customFormat="1" ht="18" customHeight="1" spans="1:26">
      <c r="A10" s="10" t="s">
        <v>47</v>
      </c>
      <c r="B10" s="9" t="s">
        <v>44</v>
      </c>
      <c r="C10" s="9" t="s">
        <v>48</v>
      </c>
      <c r="D10" s="9">
        <v>3.78</v>
      </c>
      <c r="E10" s="9">
        <v>9.4</v>
      </c>
      <c r="F10" s="11"/>
      <c r="G10" s="11"/>
      <c r="H10" s="11"/>
      <c r="I10" s="11"/>
      <c r="J10" s="9">
        <f t="shared" si="0"/>
        <v>13.18</v>
      </c>
      <c r="K10" s="28">
        <v>13.18</v>
      </c>
      <c r="L10" s="28"/>
      <c r="M10" s="28"/>
      <c r="N10" s="28"/>
      <c r="O10" s="28">
        <f t="shared" si="1"/>
        <v>13.18</v>
      </c>
      <c r="Q10" s="10" t="s">
        <v>49</v>
      </c>
      <c r="R10" s="34">
        <v>0</v>
      </c>
      <c r="S10" s="35">
        <v>2.09</v>
      </c>
      <c r="T10" s="35"/>
      <c r="U10" s="35">
        <v>2.09</v>
      </c>
      <c r="V10" s="35"/>
      <c r="W10" s="28"/>
      <c r="X10" s="29">
        <f t="shared" si="2"/>
        <v>0</v>
      </c>
      <c r="Y10" s="28" t="s">
        <v>50</v>
      </c>
      <c r="Z10" s="28" t="s">
        <v>10</v>
      </c>
    </row>
    <row r="11" s="2" customFormat="1" ht="18" customHeight="1" spans="1:26">
      <c r="A11" s="13" t="s">
        <v>51</v>
      </c>
      <c r="B11" s="9" t="s">
        <v>52</v>
      </c>
      <c r="C11" s="9" t="s">
        <v>32</v>
      </c>
      <c r="D11" s="9">
        <v>0</v>
      </c>
      <c r="E11" s="9">
        <v>15.36</v>
      </c>
      <c r="F11" s="11">
        <v>12.88</v>
      </c>
      <c r="G11" s="11"/>
      <c r="H11" s="11"/>
      <c r="I11" s="11"/>
      <c r="J11" s="9">
        <f t="shared" si="0"/>
        <v>2.48</v>
      </c>
      <c r="K11" s="28">
        <v>2.48</v>
      </c>
      <c r="L11" s="28"/>
      <c r="M11" s="28"/>
      <c r="N11" s="28"/>
      <c r="O11" s="28">
        <f t="shared" si="1"/>
        <v>2.48</v>
      </c>
      <c r="Q11" s="10" t="s">
        <v>53</v>
      </c>
      <c r="R11" s="9">
        <v>0</v>
      </c>
      <c r="S11" s="35">
        <v>2.8</v>
      </c>
      <c r="T11" s="35"/>
      <c r="U11" s="35">
        <v>2.8</v>
      </c>
      <c r="V11" s="35"/>
      <c r="W11" s="28"/>
      <c r="X11" s="29">
        <f t="shared" si="2"/>
        <v>0</v>
      </c>
      <c r="Y11" s="28" t="s">
        <v>54</v>
      </c>
      <c r="Z11" s="28" t="s">
        <v>10</v>
      </c>
    </row>
    <row r="12" s="2" customFormat="1" ht="18" customHeight="1" spans="1:26">
      <c r="A12" s="10" t="s">
        <v>26</v>
      </c>
      <c r="B12" s="9" t="s">
        <v>55</v>
      </c>
      <c r="C12" s="9" t="s">
        <v>28</v>
      </c>
      <c r="D12" s="9">
        <v>0.86</v>
      </c>
      <c r="E12" s="9"/>
      <c r="F12" s="11"/>
      <c r="G12" s="11"/>
      <c r="H12" s="11"/>
      <c r="I12" s="11"/>
      <c r="J12" s="9">
        <f t="shared" si="0"/>
        <v>0.86</v>
      </c>
      <c r="K12" s="28"/>
      <c r="L12" s="28">
        <v>0.86</v>
      </c>
      <c r="M12" s="28"/>
      <c r="N12" s="28"/>
      <c r="O12" s="28">
        <f t="shared" si="1"/>
        <v>0.86</v>
      </c>
      <c r="Q12" s="10" t="s">
        <v>56</v>
      </c>
      <c r="R12" s="34">
        <v>0</v>
      </c>
      <c r="S12" s="9"/>
      <c r="T12" s="9"/>
      <c r="U12" s="9"/>
      <c r="V12" s="9"/>
      <c r="W12" s="28"/>
      <c r="X12" s="29">
        <f t="shared" si="2"/>
        <v>0</v>
      </c>
      <c r="Y12" s="28" t="s">
        <v>54</v>
      </c>
      <c r="Z12" s="28"/>
    </row>
    <row r="13" s="2" customFormat="1" ht="18" customHeight="1" spans="1:26">
      <c r="A13" s="13" t="s">
        <v>57</v>
      </c>
      <c r="B13" s="9" t="s">
        <v>58</v>
      </c>
      <c r="C13" s="9" t="s">
        <v>28</v>
      </c>
      <c r="D13" s="9">
        <v>110.154</v>
      </c>
      <c r="E13" s="9">
        <v>4.012</v>
      </c>
      <c r="F13" s="11">
        <v>10.2</v>
      </c>
      <c r="G13" s="11">
        <v>0.03</v>
      </c>
      <c r="H13" s="11"/>
      <c r="I13" s="11"/>
      <c r="J13" s="9">
        <f t="shared" si="0"/>
        <v>103.936</v>
      </c>
      <c r="K13" s="28">
        <v>2.094</v>
      </c>
      <c r="L13" s="28">
        <v>101.842</v>
      </c>
      <c r="M13" s="28"/>
      <c r="N13" s="28"/>
      <c r="O13" s="28">
        <f t="shared" si="1"/>
        <v>103.936</v>
      </c>
      <c r="Q13" s="28" t="s">
        <v>59</v>
      </c>
      <c r="R13" s="35">
        <v>0</v>
      </c>
      <c r="S13" s="35">
        <v>1.05</v>
      </c>
      <c r="T13" s="35"/>
      <c r="U13" s="35">
        <v>1.05</v>
      </c>
      <c r="V13" s="35"/>
      <c r="W13" s="35"/>
      <c r="X13" s="29">
        <f t="shared" si="2"/>
        <v>0</v>
      </c>
      <c r="Y13" s="28" t="s">
        <v>60</v>
      </c>
      <c r="Z13" s="28" t="s">
        <v>10</v>
      </c>
    </row>
    <row r="14" s="2" customFormat="1" ht="18" customHeight="1" spans="1:26">
      <c r="A14" s="10" t="s">
        <v>26</v>
      </c>
      <c r="B14" s="15" t="s">
        <v>61</v>
      </c>
      <c r="C14" s="9" t="s">
        <v>28</v>
      </c>
      <c r="D14" s="9">
        <v>9.21</v>
      </c>
      <c r="E14" s="9">
        <v>4.34</v>
      </c>
      <c r="F14" s="11">
        <v>6.14</v>
      </c>
      <c r="G14" s="11">
        <v>0.02</v>
      </c>
      <c r="H14" s="11"/>
      <c r="I14" s="11"/>
      <c r="J14" s="9">
        <f t="shared" si="0"/>
        <v>7.39</v>
      </c>
      <c r="K14" s="28"/>
      <c r="L14" s="28">
        <v>7.39</v>
      </c>
      <c r="M14" s="28"/>
      <c r="N14" s="28"/>
      <c r="O14" s="28">
        <f t="shared" si="1"/>
        <v>7.39</v>
      </c>
      <c r="Q14" s="28" t="s">
        <v>62</v>
      </c>
      <c r="R14" s="35">
        <v>0</v>
      </c>
      <c r="S14" s="35"/>
      <c r="T14" s="35"/>
      <c r="U14" s="35"/>
      <c r="V14" s="35"/>
      <c r="W14" s="35"/>
      <c r="X14" s="29">
        <f t="shared" si="2"/>
        <v>0</v>
      </c>
      <c r="Y14" s="28" t="s">
        <v>63</v>
      </c>
      <c r="Z14" s="28"/>
    </row>
    <row r="15" s="2" customFormat="1" ht="18" customHeight="1" spans="1:15">
      <c r="A15" s="10" t="s">
        <v>64</v>
      </c>
      <c r="B15" s="15" t="s">
        <v>65</v>
      </c>
      <c r="C15" s="9" t="s">
        <v>32</v>
      </c>
      <c r="D15" s="9">
        <v>0</v>
      </c>
      <c r="E15" s="9">
        <v>2.24</v>
      </c>
      <c r="F15" s="11"/>
      <c r="G15" s="11"/>
      <c r="H15" s="11"/>
      <c r="I15" s="11"/>
      <c r="J15" s="9">
        <f t="shared" si="0"/>
        <v>2.24</v>
      </c>
      <c r="K15" s="28">
        <v>2.24</v>
      </c>
      <c r="L15" s="28"/>
      <c r="M15" s="28"/>
      <c r="N15" s="28"/>
      <c r="O15" s="28">
        <f t="shared" si="1"/>
        <v>2.24</v>
      </c>
    </row>
    <row r="16" s="2" customFormat="1" ht="18" customHeight="1" spans="1:15">
      <c r="A16" s="12" t="s">
        <v>26</v>
      </c>
      <c r="B16" s="15" t="s">
        <v>65</v>
      </c>
      <c r="C16" s="9" t="s">
        <v>28</v>
      </c>
      <c r="D16" s="9">
        <v>35.85</v>
      </c>
      <c r="E16" s="9">
        <v>21.1219</v>
      </c>
      <c r="F16" s="11"/>
      <c r="G16" s="11"/>
      <c r="H16" s="11"/>
      <c r="I16" s="11"/>
      <c r="J16" s="9">
        <f t="shared" si="0"/>
        <v>56.9719</v>
      </c>
      <c r="K16" s="28">
        <v>35.85</v>
      </c>
      <c r="L16" s="28">
        <v>21.1219</v>
      </c>
      <c r="M16" s="28"/>
      <c r="N16" s="28"/>
      <c r="O16" s="28">
        <f t="shared" si="1"/>
        <v>56.9719</v>
      </c>
    </row>
    <row r="17" s="2" customFormat="1" ht="18" customHeight="1" spans="1:15">
      <c r="A17" s="12" t="s">
        <v>66</v>
      </c>
      <c r="B17" s="15" t="s">
        <v>67</v>
      </c>
      <c r="C17" s="9" t="s">
        <v>28</v>
      </c>
      <c r="D17" s="9">
        <v>6.5</v>
      </c>
      <c r="E17" s="9"/>
      <c r="F17" s="11"/>
      <c r="G17" s="11"/>
      <c r="H17" s="11"/>
      <c r="I17" s="11"/>
      <c r="J17" s="9">
        <f t="shared" si="0"/>
        <v>6.5</v>
      </c>
      <c r="K17" s="28"/>
      <c r="L17" s="28">
        <v>6.5</v>
      </c>
      <c r="M17" s="28"/>
      <c r="N17" s="28"/>
      <c r="O17" s="28">
        <f t="shared" si="1"/>
        <v>6.5</v>
      </c>
    </row>
    <row r="18" s="2" customFormat="1" ht="18" customHeight="1" spans="1:15">
      <c r="A18" s="12" t="s">
        <v>68</v>
      </c>
      <c r="B18" s="15" t="s">
        <v>69</v>
      </c>
      <c r="C18" s="16" t="s">
        <v>48</v>
      </c>
      <c r="D18" s="9">
        <v>42.52</v>
      </c>
      <c r="E18" s="9"/>
      <c r="F18" s="11"/>
      <c r="G18" s="11"/>
      <c r="H18" s="11"/>
      <c r="I18" s="11"/>
      <c r="J18" s="9">
        <f t="shared" si="0"/>
        <v>42.52</v>
      </c>
      <c r="K18" s="28">
        <v>42.52</v>
      </c>
      <c r="L18" s="28"/>
      <c r="M18" s="28"/>
      <c r="N18" s="28"/>
      <c r="O18" s="28">
        <f t="shared" si="1"/>
        <v>42.52</v>
      </c>
    </row>
    <row r="19" s="2" customFormat="1" ht="18" customHeight="1" spans="1:15">
      <c r="A19" s="10" t="s">
        <v>70</v>
      </c>
      <c r="B19" s="41" t="s">
        <v>71</v>
      </c>
      <c r="C19" s="5" t="s">
        <v>28</v>
      </c>
      <c r="D19" s="9">
        <v>1604.9</v>
      </c>
      <c r="E19" s="9">
        <v>189.2</v>
      </c>
      <c r="F19" s="11">
        <v>11.3</v>
      </c>
      <c r="G19" s="11">
        <v>6.3</v>
      </c>
      <c r="H19" s="11"/>
      <c r="I19" s="11"/>
      <c r="J19" s="9">
        <f t="shared" si="0"/>
        <v>1776.5</v>
      </c>
      <c r="K19" s="28"/>
      <c r="L19" s="28"/>
      <c r="M19" s="28">
        <v>1776.5</v>
      </c>
      <c r="N19" s="28"/>
      <c r="O19" s="28">
        <f t="shared" si="1"/>
        <v>1776.5</v>
      </c>
    </row>
    <row r="20" s="2" customFormat="1" ht="18" customHeight="1" spans="1:15">
      <c r="A20" s="10" t="s">
        <v>72</v>
      </c>
      <c r="B20" s="41" t="s">
        <v>71</v>
      </c>
      <c r="C20" s="13" t="s">
        <v>48</v>
      </c>
      <c r="D20" s="9">
        <v>635.333</v>
      </c>
      <c r="E20" s="9">
        <v>510.048</v>
      </c>
      <c r="F20" s="11"/>
      <c r="G20" s="11"/>
      <c r="H20" s="11"/>
      <c r="I20" s="11"/>
      <c r="J20" s="9">
        <f t="shared" si="0"/>
        <v>1145.381</v>
      </c>
      <c r="K20" s="28"/>
      <c r="L20" s="28"/>
      <c r="M20" s="28">
        <v>860.744</v>
      </c>
      <c r="N20" s="28">
        <f>352.607-67.97</f>
        <v>284.637</v>
      </c>
      <c r="O20" s="28">
        <f t="shared" si="1"/>
        <v>1145.381</v>
      </c>
    </row>
    <row r="21" s="2" customFormat="1" ht="18" customHeight="1" spans="1:15">
      <c r="A21" s="13" t="s">
        <v>73</v>
      </c>
      <c r="B21" s="9" t="s">
        <v>74</v>
      </c>
      <c r="C21" s="9" t="s">
        <v>28</v>
      </c>
      <c r="D21" s="9">
        <v>24.44</v>
      </c>
      <c r="E21" s="9"/>
      <c r="F21" s="11">
        <v>17.06</v>
      </c>
      <c r="G21" s="11"/>
      <c r="H21" s="11"/>
      <c r="I21" s="11"/>
      <c r="J21" s="9">
        <f t="shared" si="0"/>
        <v>7.38</v>
      </c>
      <c r="K21" s="28"/>
      <c r="L21" s="28"/>
      <c r="M21" s="28">
        <v>7.38</v>
      </c>
      <c r="N21" s="28"/>
      <c r="O21" s="28">
        <f t="shared" si="1"/>
        <v>7.38</v>
      </c>
    </row>
    <row r="22" s="2" customFormat="1" ht="18" customHeight="1" spans="1:15">
      <c r="A22" s="10" t="s">
        <v>75</v>
      </c>
      <c r="B22" s="9" t="s">
        <v>76</v>
      </c>
      <c r="C22" s="9" t="s">
        <v>28</v>
      </c>
      <c r="D22" s="9">
        <v>3.226</v>
      </c>
      <c r="E22" s="9"/>
      <c r="F22" s="11"/>
      <c r="G22" s="11"/>
      <c r="H22" s="11"/>
      <c r="I22" s="11"/>
      <c r="J22" s="9">
        <f t="shared" si="0"/>
        <v>3.226</v>
      </c>
      <c r="K22" s="28"/>
      <c r="L22" s="28"/>
      <c r="M22" s="28">
        <v>3.226</v>
      </c>
      <c r="N22" s="28"/>
      <c r="O22" s="28">
        <f t="shared" si="1"/>
        <v>3.226</v>
      </c>
    </row>
    <row r="23" s="2" customFormat="1" ht="18" customHeight="1" spans="1:15">
      <c r="A23" s="10" t="s">
        <v>77</v>
      </c>
      <c r="B23" s="9" t="s">
        <v>78</v>
      </c>
      <c r="C23" s="9" t="s">
        <v>48</v>
      </c>
      <c r="D23" s="9">
        <v>4.09999999999999</v>
      </c>
      <c r="E23" s="9">
        <v>0.26</v>
      </c>
      <c r="F23" s="11">
        <v>4.36</v>
      </c>
      <c r="G23" s="11"/>
      <c r="H23" s="11"/>
      <c r="I23" s="11"/>
      <c r="J23" s="9">
        <v>0</v>
      </c>
      <c r="K23" s="28"/>
      <c r="L23" s="28"/>
      <c r="M23" s="28"/>
      <c r="N23" s="28"/>
      <c r="O23" s="28">
        <f t="shared" si="1"/>
        <v>0</v>
      </c>
    </row>
    <row r="24" s="2" customFormat="1" ht="18" customHeight="1" spans="1:15">
      <c r="A24" s="17" t="s">
        <v>79</v>
      </c>
      <c r="B24" s="9" t="s">
        <v>78</v>
      </c>
      <c r="C24" s="9" t="s">
        <v>28</v>
      </c>
      <c r="D24" s="5">
        <v>184.42</v>
      </c>
      <c r="E24" s="5"/>
      <c r="F24" s="11"/>
      <c r="G24" s="11"/>
      <c r="H24" s="11"/>
      <c r="I24" s="11"/>
      <c r="J24" s="9">
        <f t="shared" si="0"/>
        <v>184.42</v>
      </c>
      <c r="K24" s="28"/>
      <c r="L24" s="28"/>
      <c r="M24" s="28">
        <v>184.42</v>
      </c>
      <c r="N24" s="28"/>
      <c r="O24" s="28">
        <f t="shared" si="1"/>
        <v>184.42</v>
      </c>
    </row>
    <row r="25" s="2" customFormat="1" ht="18" customHeight="1" spans="1:15">
      <c r="A25" s="18" t="s">
        <v>80</v>
      </c>
      <c r="B25" s="9" t="s">
        <v>78</v>
      </c>
      <c r="C25" s="9" t="s">
        <v>28</v>
      </c>
      <c r="D25" s="9">
        <v>592</v>
      </c>
      <c r="E25" s="9">
        <v>224</v>
      </c>
      <c r="F25" s="11"/>
      <c r="G25" s="11"/>
      <c r="H25" s="11"/>
      <c r="I25" s="11"/>
      <c r="J25" s="9">
        <f t="shared" si="0"/>
        <v>816</v>
      </c>
      <c r="K25" s="28"/>
      <c r="L25" s="28"/>
      <c r="M25" s="28">
        <v>816</v>
      </c>
      <c r="N25" s="28"/>
      <c r="O25" s="28">
        <f t="shared" si="1"/>
        <v>816</v>
      </c>
    </row>
    <row r="26" s="2" customFormat="1" ht="18" customHeight="1" spans="1:15">
      <c r="A26" s="19" t="s">
        <v>81</v>
      </c>
      <c r="B26" s="9" t="s">
        <v>82</v>
      </c>
      <c r="C26" s="9" t="s">
        <v>28</v>
      </c>
      <c r="D26" s="9">
        <v>1</v>
      </c>
      <c r="E26" s="9"/>
      <c r="F26" s="11"/>
      <c r="G26" s="11"/>
      <c r="H26" s="11"/>
      <c r="I26" s="11"/>
      <c r="J26" s="9">
        <f t="shared" si="0"/>
        <v>1</v>
      </c>
      <c r="K26" s="28"/>
      <c r="L26" s="28"/>
      <c r="M26" s="28">
        <v>1</v>
      </c>
      <c r="N26" s="28"/>
      <c r="O26" s="28">
        <f t="shared" si="1"/>
        <v>1</v>
      </c>
    </row>
    <row r="27" s="2" customFormat="1" ht="18" customHeight="1" spans="1:15">
      <c r="A27" s="13" t="s">
        <v>83</v>
      </c>
      <c r="B27" s="15" t="s">
        <v>84</v>
      </c>
      <c r="C27" s="9" t="s">
        <v>28</v>
      </c>
      <c r="D27" s="9">
        <v>41.3289</v>
      </c>
      <c r="E27" s="9">
        <v>0.3519</v>
      </c>
      <c r="F27" s="11"/>
      <c r="G27" s="11"/>
      <c r="H27" s="11"/>
      <c r="I27" s="11"/>
      <c r="J27" s="9">
        <f t="shared" si="0"/>
        <v>41.6808</v>
      </c>
      <c r="K27" s="28"/>
      <c r="L27" s="28"/>
      <c r="M27" s="28">
        <v>41.6808</v>
      </c>
      <c r="N27" s="28"/>
      <c r="O27" s="28">
        <f t="shared" si="1"/>
        <v>41.6808</v>
      </c>
    </row>
    <row r="28" s="2" customFormat="1" ht="18" customHeight="1" spans="1:15">
      <c r="A28" s="10" t="s">
        <v>83</v>
      </c>
      <c r="B28" s="20" t="s">
        <v>85</v>
      </c>
      <c r="C28" s="9" t="s">
        <v>28</v>
      </c>
      <c r="D28" s="9">
        <v>22.245</v>
      </c>
      <c r="E28" s="9">
        <v>0.69</v>
      </c>
      <c r="F28" s="11">
        <v>3.5</v>
      </c>
      <c r="G28" s="11">
        <v>7.64</v>
      </c>
      <c r="H28" s="11"/>
      <c r="I28" s="11"/>
      <c r="J28" s="9">
        <f t="shared" si="0"/>
        <v>11.795</v>
      </c>
      <c r="K28" s="28"/>
      <c r="L28" s="28"/>
      <c r="M28" s="28">
        <v>11.795</v>
      </c>
      <c r="N28" s="28"/>
      <c r="O28" s="28">
        <f t="shared" si="1"/>
        <v>11.795</v>
      </c>
    </row>
    <row r="29" s="2" customFormat="1" ht="18" customHeight="1" spans="1:15">
      <c r="A29" s="10" t="s">
        <v>86</v>
      </c>
      <c r="B29" s="15" t="s">
        <v>87</v>
      </c>
      <c r="C29" s="9" t="s">
        <v>28</v>
      </c>
      <c r="D29" s="9">
        <v>29.8808</v>
      </c>
      <c r="E29" s="9">
        <v>9.41</v>
      </c>
      <c r="F29" s="11"/>
      <c r="G29" s="11"/>
      <c r="H29" s="11"/>
      <c r="I29" s="11"/>
      <c r="J29" s="9">
        <f t="shared" si="0"/>
        <v>39.2908</v>
      </c>
      <c r="K29" s="28"/>
      <c r="L29" s="28"/>
      <c r="M29" s="28">
        <v>39.2908</v>
      </c>
      <c r="N29" s="28"/>
      <c r="O29" s="28">
        <f t="shared" si="1"/>
        <v>39.2908</v>
      </c>
    </row>
    <row r="30" s="2" customFormat="1" ht="18" customHeight="1" spans="1:15">
      <c r="A30" s="10" t="s">
        <v>88</v>
      </c>
      <c r="B30" s="15" t="s">
        <v>89</v>
      </c>
      <c r="C30" s="9" t="s">
        <v>28</v>
      </c>
      <c r="D30" s="9">
        <v>2.6</v>
      </c>
      <c r="E30" s="9">
        <v>0.16</v>
      </c>
      <c r="F30" s="11"/>
      <c r="G30" s="11"/>
      <c r="H30" s="11"/>
      <c r="I30" s="11"/>
      <c r="J30" s="9">
        <f t="shared" si="0"/>
        <v>2.76</v>
      </c>
      <c r="K30" s="28"/>
      <c r="L30" s="28"/>
      <c r="M30" s="28">
        <v>2.76</v>
      </c>
      <c r="N30" s="28"/>
      <c r="O30" s="28">
        <f t="shared" si="1"/>
        <v>2.76</v>
      </c>
    </row>
    <row r="31" s="2" customFormat="1" ht="18" customHeight="1" spans="1:15">
      <c r="A31" s="21" t="s">
        <v>90</v>
      </c>
      <c r="B31" s="15" t="s">
        <v>91</v>
      </c>
      <c r="C31" s="9" t="s">
        <v>28</v>
      </c>
      <c r="D31" s="9">
        <v>0.700000000000003</v>
      </c>
      <c r="E31" s="9"/>
      <c r="F31" s="11"/>
      <c r="G31" s="11"/>
      <c r="H31" s="11"/>
      <c r="I31" s="11"/>
      <c r="J31" s="9">
        <f t="shared" si="0"/>
        <v>0.700000000000003</v>
      </c>
      <c r="K31" s="28"/>
      <c r="L31" s="28"/>
      <c r="M31" s="28">
        <v>0.7</v>
      </c>
      <c r="N31" s="28"/>
      <c r="O31" s="28">
        <f t="shared" si="1"/>
        <v>0.7</v>
      </c>
    </row>
    <row r="32" s="2" customFormat="1" ht="18" customHeight="1" spans="1:15">
      <c r="A32" s="10" t="s">
        <v>83</v>
      </c>
      <c r="B32" s="15" t="s">
        <v>92</v>
      </c>
      <c r="C32" s="9" t="s">
        <v>28</v>
      </c>
      <c r="D32" s="9">
        <v>223.0329</v>
      </c>
      <c r="E32" s="9">
        <v>9.92</v>
      </c>
      <c r="F32" s="11">
        <v>48.02</v>
      </c>
      <c r="G32" s="11">
        <v>8.33</v>
      </c>
      <c r="H32" s="11"/>
      <c r="I32" s="11"/>
      <c r="J32" s="9">
        <f t="shared" si="0"/>
        <v>176.6029</v>
      </c>
      <c r="K32" s="28"/>
      <c r="L32" s="28"/>
      <c r="M32" s="28">
        <v>176.6029</v>
      </c>
      <c r="N32" s="28"/>
      <c r="O32" s="28">
        <f t="shared" si="1"/>
        <v>176.6029</v>
      </c>
    </row>
    <row r="33" s="2" customFormat="1" ht="18" customHeight="1" spans="1:15">
      <c r="A33" s="10" t="s">
        <v>93</v>
      </c>
      <c r="B33" s="15" t="s">
        <v>92</v>
      </c>
      <c r="C33" s="9" t="s">
        <v>32</v>
      </c>
      <c r="D33" s="9">
        <v>10.96</v>
      </c>
      <c r="E33" s="9">
        <v>23.56</v>
      </c>
      <c r="F33" s="11">
        <v>0.01</v>
      </c>
      <c r="G33" s="11"/>
      <c r="H33" s="11">
        <v>6.32</v>
      </c>
      <c r="I33" s="11"/>
      <c r="J33" s="9">
        <f t="shared" si="0"/>
        <v>28.19</v>
      </c>
      <c r="K33" s="28">
        <v>2.29</v>
      </c>
      <c r="L33" s="28">
        <v>25.9</v>
      </c>
      <c r="M33" s="28"/>
      <c r="N33" s="28"/>
      <c r="O33" s="28">
        <f t="shared" si="1"/>
        <v>28.19</v>
      </c>
    </row>
    <row r="34" s="2" customFormat="1" ht="18" customHeight="1" spans="1:15">
      <c r="A34" s="10" t="s">
        <v>94</v>
      </c>
      <c r="B34" s="15" t="s">
        <v>92</v>
      </c>
      <c r="C34" s="9" t="s">
        <v>48</v>
      </c>
      <c r="D34" s="9">
        <v>15.14</v>
      </c>
      <c r="E34" s="9">
        <v>0.17</v>
      </c>
      <c r="F34" s="11"/>
      <c r="G34" s="11"/>
      <c r="H34" s="11"/>
      <c r="I34" s="11"/>
      <c r="J34" s="9">
        <f t="shared" si="0"/>
        <v>15.31</v>
      </c>
      <c r="K34" s="28">
        <v>2.32</v>
      </c>
      <c r="L34" s="28">
        <v>12.99</v>
      </c>
      <c r="M34" s="28"/>
      <c r="N34" s="28"/>
      <c r="O34" s="28">
        <f t="shared" si="1"/>
        <v>15.31</v>
      </c>
    </row>
    <row r="35" s="2" customFormat="1" ht="18" customHeight="1" spans="1:15">
      <c r="A35" s="22" t="s">
        <v>95</v>
      </c>
      <c r="B35" s="9" t="s">
        <v>96</v>
      </c>
      <c r="C35" s="9" t="s">
        <v>28</v>
      </c>
      <c r="D35" s="9">
        <v>18.15</v>
      </c>
      <c r="E35" s="9"/>
      <c r="F35" s="11"/>
      <c r="G35" s="11">
        <v>7.5</v>
      </c>
      <c r="H35" s="11"/>
      <c r="I35" s="11"/>
      <c r="J35" s="9">
        <f t="shared" si="0"/>
        <v>10.65</v>
      </c>
      <c r="K35" s="28"/>
      <c r="L35" s="28">
        <v>10.25</v>
      </c>
      <c r="M35" s="28">
        <v>0.4</v>
      </c>
      <c r="N35" s="28"/>
      <c r="O35" s="28">
        <f t="shared" si="1"/>
        <v>10.65</v>
      </c>
    </row>
    <row r="36" s="2" customFormat="1" ht="18" customHeight="1" spans="1:15">
      <c r="A36" s="10" t="s">
        <v>97</v>
      </c>
      <c r="B36" s="23" t="s">
        <v>98</v>
      </c>
      <c r="C36" s="9" t="s">
        <v>28</v>
      </c>
      <c r="D36" s="9">
        <v>85.331</v>
      </c>
      <c r="E36" s="9">
        <v>69.72</v>
      </c>
      <c r="F36" s="11">
        <v>4.68</v>
      </c>
      <c r="G36" s="11">
        <v>48.271</v>
      </c>
      <c r="H36" s="11"/>
      <c r="I36" s="11"/>
      <c r="J36" s="9">
        <f t="shared" si="0"/>
        <v>102.1</v>
      </c>
      <c r="K36" s="28"/>
      <c r="L36" s="28">
        <v>102.1</v>
      </c>
      <c r="M36" s="28"/>
      <c r="N36" s="28"/>
      <c r="O36" s="28">
        <f t="shared" si="1"/>
        <v>102.1</v>
      </c>
    </row>
    <row r="37" s="2" customFormat="1" ht="18" customHeight="1" spans="1:15">
      <c r="A37" s="10" t="s">
        <v>99</v>
      </c>
      <c r="B37" s="9" t="s">
        <v>98</v>
      </c>
      <c r="C37" s="9" t="s">
        <v>32</v>
      </c>
      <c r="D37" s="9">
        <v>0</v>
      </c>
      <c r="E37" s="9">
        <v>5.2</v>
      </c>
      <c r="F37" s="11">
        <v>5.2</v>
      </c>
      <c r="G37" s="11"/>
      <c r="H37" s="11"/>
      <c r="I37" s="11"/>
      <c r="J37" s="9">
        <f t="shared" si="0"/>
        <v>0</v>
      </c>
      <c r="K37" s="28"/>
      <c r="L37" s="28"/>
      <c r="M37" s="28"/>
      <c r="N37" s="28"/>
      <c r="O37" s="28">
        <f t="shared" si="1"/>
        <v>0</v>
      </c>
    </row>
    <row r="38" s="2" customFormat="1" ht="18" customHeight="1" spans="1:15">
      <c r="A38" s="10" t="s">
        <v>100</v>
      </c>
      <c r="B38" s="15" t="s">
        <v>101</v>
      </c>
      <c r="C38" s="9" t="s">
        <v>32</v>
      </c>
      <c r="D38" s="9">
        <v>27.721</v>
      </c>
      <c r="E38" s="9"/>
      <c r="F38" s="11">
        <v>9.26</v>
      </c>
      <c r="G38" s="11"/>
      <c r="H38" s="11"/>
      <c r="I38" s="11"/>
      <c r="J38" s="9">
        <f t="shared" si="0"/>
        <v>18.461</v>
      </c>
      <c r="K38" s="28">
        <v>14</v>
      </c>
      <c r="L38" s="28">
        <v>4.461</v>
      </c>
      <c r="M38" s="28"/>
      <c r="N38" s="28"/>
      <c r="O38" s="28">
        <f t="shared" si="1"/>
        <v>18.461</v>
      </c>
    </row>
    <row r="39" s="2" customFormat="1" ht="18" customHeight="1" spans="1:15">
      <c r="A39" s="10" t="s">
        <v>102</v>
      </c>
      <c r="B39" s="15" t="s">
        <v>101</v>
      </c>
      <c r="C39" s="9" t="s">
        <v>28</v>
      </c>
      <c r="D39" s="9">
        <v>26.4</v>
      </c>
      <c r="E39" s="9">
        <v>6.798</v>
      </c>
      <c r="F39" s="11">
        <v>6.798</v>
      </c>
      <c r="G39" s="11">
        <v>1</v>
      </c>
      <c r="H39" s="11"/>
      <c r="I39" s="11"/>
      <c r="J39" s="9">
        <f t="shared" si="0"/>
        <v>25.4</v>
      </c>
      <c r="K39" s="28">
        <v>21</v>
      </c>
      <c r="L39" s="28"/>
      <c r="M39" s="28">
        <v>4.4</v>
      </c>
      <c r="N39" s="28"/>
      <c r="O39" s="28">
        <f t="shared" si="1"/>
        <v>25.4</v>
      </c>
    </row>
    <row r="40" s="2" customFormat="1" ht="18" customHeight="1" spans="1:15">
      <c r="A40" s="10" t="s">
        <v>103</v>
      </c>
      <c r="B40" s="15" t="s">
        <v>101</v>
      </c>
      <c r="C40" s="9" t="s">
        <v>48</v>
      </c>
      <c r="D40" s="9">
        <v>75.12</v>
      </c>
      <c r="E40" s="9">
        <v>117.54</v>
      </c>
      <c r="F40" s="11">
        <v>87.52</v>
      </c>
      <c r="G40" s="11">
        <v>0.2</v>
      </c>
      <c r="H40" s="11"/>
      <c r="I40" s="11"/>
      <c r="J40" s="9">
        <f t="shared" si="0"/>
        <v>104.94</v>
      </c>
      <c r="K40" s="28">
        <v>104.94</v>
      </c>
      <c r="L40" s="28"/>
      <c r="M40" s="28"/>
      <c r="N40" s="28"/>
      <c r="O40" s="28">
        <f t="shared" si="1"/>
        <v>104.94</v>
      </c>
    </row>
    <row r="41" s="2" customFormat="1" ht="18" customHeight="1" spans="1:15">
      <c r="A41" s="13" t="s">
        <v>102</v>
      </c>
      <c r="B41" s="15" t="s">
        <v>104</v>
      </c>
      <c r="C41" s="9" t="s">
        <v>28</v>
      </c>
      <c r="D41" s="9">
        <v>99.6</v>
      </c>
      <c r="E41" s="9"/>
      <c r="F41" s="11"/>
      <c r="G41" s="11"/>
      <c r="H41" s="11"/>
      <c r="I41" s="11"/>
      <c r="J41" s="9">
        <f t="shared" si="0"/>
        <v>99.6</v>
      </c>
      <c r="K41" s="28"/>
      <c r="L41" s="28">
        <v>5.8</v>
      </c>
      <c r="M41" s="28">
        <v>93.8</v>
      </c>
      <c r="N41" s="28"/>
      <c r="O41" s="28">
        <f t="shared" si="1"/>
        <v>99.6</v>
      </c>
    </row>
    <row r="42" s="2" customFormat="1" ht="18" customHeight="1" spans="1:15">
      <c r="A42" s="22" t="s">
        <v>105</v>
      </c>
      <c r="B42" s="15" t="s">
        <v>106</v>
      </c>
      <c r="C42" s="9" t="s">
        <v>28</v>
      </c>
      <c r="D42" s="9">
        <v>21.92</v>
      </c>
      <c r="E42" s="9"/>
      <c r="F42" s="11"/>
      <c r="G42" s="11"/>
      <c r="H42" s="11"/>
      <c r="I42" s="11"/>
      <c r="J42" s="9">
        <f t="shared" si="0"/>
        <v>21.92</v>
      </c>
      <c r="K42" s="28">
        <v>21.92</v>
      </c>
      <c r="L42" s="28"/>
      <c r="M42" s="28"/>
      <c r="N42" s="28"/>
      <c r="O42" s="28">
        <f t="shared" si="1"/>
        <v>21.92</v>
      </c>
    </row>
    <row r="43" s="2" customFormat="1" ht="18" customHeight="1" spans="1:15">
      <c r="A43" s="24" t="s">
        <v>107</v>
      </c>
      <c r="B43" s="15" t="s">
        <v>106</v>
      </c>
      <c r="C43" s="9" t="s">
        <v>32</v>
      </c>
      <c r="D43" s="9">
        <v>39.52</v>
      </c>
      <c r="E43" s="9">
        <v>20.57</v>
      </c>
      <c r="F43" s="9">
        <v>29.35</v>
      </c>
      <c r="G43" s="9"/>
      <c r="H43" s="9"/>
      <c r="I43" s="9"/>
      <c r="J43" s="9">
        <f t="shared" si="0"/>
        <v>30.74</v>
      </c>
      <c r="K43" s="28">
        <v>14.56</v>
      </c>
      <c r="L43" s="28">
        <v>16.18</v>
      </c>
      <c r="M43" s="28"/>
      <c r="N43" s="28"/>
      <c r="O43" s="28">
        <f t="shared" si="1"/>
        <v>30.74</v>
      </c>
    </row>
    <row r="44" s="2" customFormat="1" ht="18" customHeight="1" spans="1:15">
      <c r="A44" s="13" t="s">
        <v>108</v>
      </c>
      <c r="B44" s="9" t="s">
        <v>109</v>
      </c>
      <c r="C44" s="9" t="s">
        <v>48</v>
      </c>
      <c r="D44" s="15">
        <v>0</v>
      </c>
      <c r="E44" s="25">
        <v>0.0403</v>
      </c>
      <c r="F44" s="26">
        <v>0.0403</v>
      </c>
      <c r="G44" s="11"/>
      <c r="H44" s="11"/>
      <c r="I44" s="11"/>
      <c r="J44" s="9">
        <f t="shared" si="0"/>
        <v>0</v>
      </c>
      <c r="K44" s="28"/>
      <c r="L44" s="28"/>
      <c r="M44" s="28"/>
      <c r="N44" s="28"/>
      <c r="O44" s="28">
        <f t="shared" si="1"/>
        <v>0</v>
      </c>
    </row>
    <row r="45" s="2" customFormat="1" ht="18" customHeight="1" spans="1:15">
      <c r="A45" s="14" t="s">
        <v>110</v>
      </c>
      <c r="B45" s="9" t="s">
        <v>109</v>
      </c>
      <c r="C45" s="9" t="s">
        <v>32</v>
      </c>
      <c r="D45" s="15">
        <v>0</v>
      </c>
      <c r="E45" s="9">
        <v>0.21219</v>
      </c>
      <c r="F45" s="11">
        <v>0.21219</v>
      </c>
      <c r="G45" s="11"/>
      <c r="H45" s="11"/>
      <c r="I45" s="11"/>
      <c r="J45" s="9">
        <f t="shared" si="0"/>
        <v>0</v>
      </c>
      <c r="K45" s="28"/>
      <c r="L45" s="28"/>
      <c r="M45" s="28"/>
      <c r="N45" s="28"/>
      <c r="O45" s="28">
        <f t="shared" si="1"/>
        <v>0</v>
      </c>
    </row>
    <row r="46" s="2" customFormat="1" ht="18" customHeight="1" spans="1:15">
      <c r="A46" s="13" t="s">
        <v>111</v>
      </c>
      <c r="B46" s="9" t="s">
        <v>109</v>
      </c>
      <c r="C46" s="9" t="s">
        <v>28</v>
      </c>
      <c r="D46" s="9">
        <v>3.12</v>
      </c>
      <c r="E46" s="9"/>
      <c r="F46" s="9">
        <v>0.8</v>
      </c>
      <c r="G46" s="11"/>
      <c r="H46" s="11"/>
      <c r="I46" s="11"/>
      <c r="J46" s="9">
        <f t="shared" si="0"/>
        <v>2.32</v>
      </c>
      <c r="K46" s="28">
        <v>2.32</v>
      </c>
      <c r="L46" s="28"/>
      <c r="M46" s="28"/>
      <c r="N46" s="28"/>
      <c r="O46" s="28">
        <f t="shared" si="1"/>
        <v>2.32</v>
      </c>
    </row>
    <row r="47" s="2" customFormat="1" ht="18" customHeight="1" spans="1:15">
      <c r="A47" s="10" t="s">
        <v>112</v>
      </c>
      <c r="B47" s="9" t="s">
        <v>113</v>
      </c>
      <c r="C47" s="9" t="s">
        <v>32</v>
      </c>
      <c r="D47" s="9">
        <v>0</v>
      </c>
      <c r="E47" s="9">
        <v>8</v>
      </c>
      <c r="F47" s="9"/>
      <c r="G47" s="11"/>
      <c r="H47" s="11"/>
      <c r="I47" s="11"/>
      <c r="J47" s="9">
        <f t="shared" si="0"/>
        <v>8</v>
      </c>
      <c r="K47" s="28">
        <v>8</v>
      </c>
      <c r="L47" s="28"/>
      <c r="M47" s="28"/>
      <c r="N47" s="28"/>
      <c r="O47" s="28">
        <f t="shared" si="1"/>
        <v>8</v>
      </c>
    </row>
    <row r="48" s="2" customFormat="1" ht="18" customHeight="1" spans="1:15">
      <c r="A48" s="17" t="s">
        <v>114</v>
      </c>
      <c r="B48" s="9" t="s">
        <v>115</v>
      </c>
      <c r="C48" s="9" t="s">
        <v>48</v>
      </c>
      <c r="D48" s="9">
        <v>0.166</v>
      </c>
      <c r="E48" s="9">
        <v>0.35</v>
      </c>
      <c r="F48" s="11">
        <v>0.35</v>
      </c>
      <c r="G48" s="27"/>
      <c r="H48" s="27"/>
      <c r="I48" s="27"/>
      <c r="J48" s="9">
        <f t="shared" si="0"/>
        <v>0.166</v>
      </c>
      <c r="K48" s="28">
        <v>0.166</v>
      </c>
      <c r="L48" s="28"/>
      <c r="M48" s="28"/>
      <c r="N48" s="28"/>
      <c r="O48" s="28">
        <f t="shared" si="1"/>
        <v>0.166</v>
      </c>
    </row>
    <row r="49" s="2" customFormat="1" ht="18" customHeight="1" spans="1:15">
      <c r="A49" s="17" t="s">
        <v>114</v>
      </c>
      <c r="B49" s="9" t="s">
        <v>115</v>
      </c>
      <c r="C49" s="9" t="s">
        <v>32</v>
      </c>
      <c r="D49" s="9">
        <v>0.46</v>
      </c>
      <c r="E49" s="9"/>
      <c r="F49" s="11">
        <v>0.16</v>
      </c>
      <c r="G49" s="11"/>
      <c r="H49" s="11"/>
      <c r="I49" s="11"/>
      <c r="J49" s="9">
        <f t="shared" si="0"/>
        <v>0.3</v>
      </c>
      <c r="K49" s="28">
        <v>0.3</v>
      </c>
      <c r="L49" s="28"/>
      <c r="M49" s="28"/>
      <c r="N49" s="28"/>
      <c r="O49" s="28">
        <f t="shared" si="1"/>
        <v>0.3</v>
      </c>
    </row>
    <row r="50" s="2" customFormat="1" ht="18" customHeight="1" spans="1:15">
      <c r="A50" s="10" t="s">
        <v>116</v>
      </c>
      <c r="B50" s="5" t="s">
        <v>117</v>
      </c>
      <c r="C50" s="9" t="s">
        <v>32</v>
      </c>
      <c r="D50" s="9">
        <v>2.25</v>
      </c>
      <c r="E50" s="9">
        <v>0.03</v>
      </c>
      <c r="F50" s="11">
        <v>2.28</v>
      </c>
      <c r="G50" s="11"/>
      <c r="H50" s="11"/>
      <c r="I50" s="11"/>
      <c r="J50" s="9">
        <f t="shared" si="0"/>
        <v>0</v>
      </c>
      <c r="K50" s="28"/>
      <c r="L50" s="28"/>
      <c r="M50" s="28"/>
      <c r="N50" s="28"/>
      <c r="O50" s="28">
        <f t="shared" si="1"/>
        <v>0</v>
      </c>
    </row>
    <row r="51" s="2" customFormat="1" ht="18" customHeight="1" spans="1:15">
      <c r="A51" s="10" t="s">
        <v>118</v>
      </c>
      <c r="B51" s="5" t="s">
        <v>119</v>
      </c>
      <c r="C51" s="9" t="s">
        <v>48</v>
      </c>
      <c r="D51" s="9">
        <v>3.57</v>
      </c>
      <c r="E51" s="9"/>
      <c r="F51" s="11"/>
      <c r="G51" s="11"/>
      <c r="H51" s="11"/>
      <c r="I51" s="11"/>
      <c r="J51" s="9">
        <f t="shared" si="0"/>
        <v>3.57</v>
      </c>
      <c r="K51" s="28"/>
      <c r="L51" s="28">
        <v>3.57</v>
      </c>
      <c r="M51" s="28"/>
      <c r="N51" s="28"/>
      <c r="O51" s="28">
        <f t="shared" si="1"/>
        <v>3.57</v>
      </c>
    </row>
    <row r="52" s="2" customFormat="1" ht="18" customHeight="1" spans="1:15">
      <c r="A52" s="10" t="s">
        <v>120</v>
      </c>
      <c r="B52" s="5" t="s">
        <v>121</v>
      </c>
      <c r="C52" s="9" t="s">
        <v>28</v>
      </c>
      <c r="D52" s="9">
        <v>9.42</v>
      </c>
      <c r="E52" s="9"/>
      <c r="F52" s="11"/>
      <c r="G52" s="11"/>
      <c r="H52" s="11"/>
      <c r="I52" s="11"/>
      <c r="J52" s="9">
        <f t="shared" si="0"/>
        <v>9.42</v>
      </c>
      <c r="K52" s="28">
        <v>9.42</v>
      </c>
      <c r="L52" s="28"/>
      <c r="M52" s="28"/>
      <c r="N52" s="28"/>
      <c r="O52" s="28">
        <f t="shared" si="1"/>
        <v>9.42</v>
      </c>
    </row>
    <row r="53" s="2" customFormat="1" ht="18" customHeight="1" spans="1:15">
      <c r="A53" s="10" t="s">
        <v>51</v>
      </c>
      <c r="B53" s="5" t="s">
        <v>122</v>
      </c>
      <c r="C53" s="9" t="s">
        <v>32</v>
      </c>
      <c r="D53" s="9">
        <v>0</v>
      </c>
      <c r="E53" s="9">
        <v>3.64</v>
      </c>
      <c r="F53" s="11">
        <v>3.64</v>
      </c>
      <c r="G53" s="11"/>
      <c r="H53" s="11"/>
      <c r="I53" s="11"/>
      <c r="J53" s="9">
        <f t="shared" si="0"/>
        <v>0</v>
      </c>
      <c r="K53" s="28"/>
      <c r="L53" s="28"/>
      <c r="M53" s="28"/>
      <c r="N53" s="28"/>
      <c r="O53" s="28">
        <f t="shared" si="1"/>
        <v>0</v>
      </c>
    </row>
    <row r="54" s="2" customFormat="1" ht="18" customHeight="1" spans="1:15">
      <c r="A54" s="10" t="s">
        <v>123</v>
      </c>
      <c r="B54" s="5" t="s">
        <v>124</v>
      </c>
      <c r="C54" s="9" t="s">
        <v>28</v>
      </c>
      <c r="D54" s="9">
        <v>13.065</v>
      </c>
      <c r="E54" s="9"/>
      <c r="F54" s="11">
        <v>1.545</v>
      </c>
      <c r="G54" s="11"/>
      <c r="H54" s="11"/>
      <c r="I54" s="11"/>
      <c r="J54" s="9">
        <f t="shared" si="0"/>
        <v>11.52</v>
      </c>
      <c r="K54" s="28"/>
      <c r="L54" s="28"/>
      <c r="M54" s="28">
        <v>11.52</v>
      </c>
      <c r="N54" s="28"/>
      <c r="O54" s="28">
        <f t="shared" si="1"/>
        <v>11.52</v>
      </c>
    </row>
    <row r="55" s="2" customFormat="1" ht="18" customHeight="1" spans="1:15">
      <c r="A55" s="10" t="s">
        <v>125</v>
      </c>
      <c r="B55" s="5" t="s">
        <v>126</v>
      </c>
      <c r="C55" s="9" t="s">
        <v>32</v>
      </c>
      <c r="D55" s="9">
        <v>0</v>
      </c>
      <c r="E55" s="9">
        <v>0.37</v>
      </c>
      <c r="F55" s="11">
        <v>0.37</v>
      </c>
      <c r="G55" s="11"/>
      <c r="H55" s="11"/>
      <c r="I55" s="11"/>
      <c r="J55" s="9">
        <f t="shared" si="0"/>
        <v>0</v>
      </c>
      <c r="K55" s="28"/>
      <c r="L55" s="28"/>
      <c r="M55" s="28"/>
      <c r="N55" s="28"/>
      <c r="O55" s="28">
        <f t="shared" si="1"/>
        <v>0</v>
      </c>
    </row>
    <row r="56" s="2" customFormat="1" ht="18" customHeight="1" spans="1:15">
      <c r="A56" s="10" t="s">
        <v>127</v>
      </c>
      <c r="B56" s="9" t="s">
        <v>128</v>
      </c>
      <c r="C56" s="9" t="s">
        <v>32</v>
      </c>
      <c r="D56" s="9">
        <v>12.35</v>
      </c>
      <c r="E56" s="9"/>
      <c r="F56" s="11">
        <v>12.35</v>
      </c>
      <c r="G56" s="11"/>
      <c r="H56" s="11"/>
      <c r="I56" s="11"/>
      <c r="J56" s="9">
        <f t="shared" si="0"/>
        <v>0</v>
      </c>
      <c r="K56" s="28"/>
      <c r="L56" s="28"/>
      <c r="M56" s="28"/>
      <c r="N56" s="28"/>
      <c r="O56" s="28">
        <f t="shared" si="1"/>
        <v>0</v>
      </c>
    </row>
    <row r="57" s="2" customFormat="1" ht="18" customHeight="1" spans="1:15">
      <c r="A57" s="13" t="s">
        <v>129</v>
      </c>
      <c r="B57" s="9" t="s">
        <v>128</v>
      </c>
      <c r="C57" s="9" t="s">
        <v>48</v>
      </c>
      <c r="D57" s="9">
        <v>1.54</v>
      </c>
      <c r="E57" s="9"/>
      <c r="F57" s="11"/>
      <c r="G57" s="11"/>
      <c r="H57" s="11"/>
      <c r="I57" s="11"/>
      <c r="J57" s="9">
        <f t="shared" si="0"/>
        <v>1.54</v>
      </c>
      <c r="K57" s="28">
        <v>1.54</v>
      </c>
      <c r="L57" s="28"/>
      <c r="M57" s="28"/>
      <c r="N57" s="28"/>
      <c r="O57" s="28">
        <f t="shared" si="1"/>
        <v>1.54</v>
      </c>
    </row>
    <row r="58" s="2" customFormat="1" ht="18" customHeight="1" spans="1:15">
      <c r="A58" s="13" t="s">
        <v>129</v>
      </c>
      <c r="B58" s="9" t="s">
        <v>128</v>
      </c>
      <c r="C58" s="9" t="s">
        <v>28</v>
      </c>
      <c r="D58" s="9">
        <v>4.81</v>
      </c>
      <c r="E58" s="9"/>
      <c r="F58" s="9"/>
      <c r="G58" s="9"/>
      <c r="H58" s="9"/>
      <c r="I58" s="9"/>
      <c r="J58" s="9">
        <f t="shared" si="0"/>
        <v>4.81</v>
      </c>
      <c r="K58" s="28">
        <v>0.33</v>
      </c>
      <c r="L58" s="28">
        <v>4.48</v>
      </c>
      <c r="M58" s="28"/>
      <c r="N58" s="28"/>
      <c r="O58" s="28">
        <f t="shared" si="1"/>
        <v>4.81</v>
      </c>
    </row>
    <row r="59" s="2" customFormat="1" ht="18" customHeight="1" spans="1:15">
      <c r="A59" s="10" t="s">
        <v>51</v>
      </c>
      <c r="B59" s="9" t="s">
        <v>130</v>
      </c>
      <c r="C59" s="9" t="s">
        <v>48</v>
      </c>
      <c r="D59" s="9">
        <v>0.21</v>
      </c>
      <c r="E59" s="9"/>
      <c r="F59" s="11">
        <v>0.21</v>
      </c>
      <c r="G59" s="11"/>
      <c r="H59" s="11"/>
      <c r="I59" s="11"/>
      <c r="J59" s="9">
        <f t="shared" si="0"/>
        <v>0</v>
      </c>
      <c r="K59" s="28"/>
      <c r="L59" s="28"/>
      <c r="M59" s="28"/>
      <c r="N59" s="28"/>
      <c r="O59" s="28">
        <f t="shared" si="1"/>
        <v>0</v>
      </c>
    </row>
    <row r="60" s="2" customFormat="1" ht="18" customHeight="1" spans="1:15">
      <c r="A60" s="12" t="s">
        <v>131</v>
      </c>
      <c r="B60" s="8" t="s">
        <v>130</v>
      </c>
      <c r="C60" s="9" t="s">
        <v>28</v>
      </c>
      <c r="D60" s="9">
        <v>0</v>
      </c>
      <c r="E60" s="9">
        <v>0.3</v>
      </c>
      <c r="F60" s="11">
        <v>0.3</v>
      </c>
      <c r="G60" s="11"/>
      <c r="H60" s="11"/>
      <c r="I60" s="11"/>
      <c r="J60" s="9">
        <f t="shared" si="0"/>
        <v>0</v>
      </c>
      <c r="K60" s="28"/>
      <c r="L60" s="28"/>
      <c r="M60" s="28"/>
      <c r="N60" s="28"/>
      <c r="O60" s="28">
        <f t="shared" si="1"/>
        <v>0</v>
      </c>
    </row>
    <row r="61" s="2" customFormat="1" ht="18" customHeight="1" spans="1:15">
      <c r="A61" s="14" t="s">
        <v>51</v>
      </c>
      <c r="B61" s="8" t="s">
        <v>130</v>
      </c>
      <c r="C61" s="9" t="s">
        <v>32</v>
      </c>
      <c r="D61" s="9">
        <v>0</v>
      </c>
      <c r="E61" s="9">
        <v>21.69</v>
      </c>
      <c r="F61" s="11">
        <v>21.69</v>
      </c>
      <c r="G61" s="11"/>
      <c r="H61" s="11"/>
      <c r="I61" s="11"/>
      <c r="J61" s="9">
        <f t="shared" si="0"/>
        <v>0</v>
      </c>
      <c r="K61" s="28"/>
      <c r="L61" s="28"/>
      <c r="M61" s="28"/>
      <c r="N61" s="28"/>
      <c r="O61" s="28">
        <f t="shared" si="1"/>
        <v>0</v>
      </c>
    </row>
    <row r="62" s="2" customFormat="1" ht="18" customHeight="1" spans="1:15">
      <c r="A62" s="10" t="s">
        <v>132</v>
      </c>
      <c r="B62" s="5" t="s">
        <v>133</v>
      </c>
      <c r="C62" s="9" t="s">
        <v>48</v>
      </c>
      <c r="D62" s="9">
        <v>10</v>
      </c>
      <c r="E62" s="9"/>
      <c r="F62" s="11"/>
      <c r="G62" s="11"/>
      <c r="H62" s="11"/>
      <c r="I62" s="11"/>
      <c r="J62" s="9">
        <f t="shared" si="0"/>
        <v>10</v>
      </c>
      <c r="K62" s="28"/>
      <c r="L62" s="28">
        <v>10</v>
      </c>
      <c r="M62" s="28"/>
      <c r="N62" s="28"/>
      <c r="O62" s="28">
        <f t="shared" si="1"/>
        <v>10</v>
      </c>
    </row>
    <row r="63" s="2" customFormat="1" ht="18" customHeight="1" spans="1:15">
      <c r="A63" s="10" t="s">
        <v>134</v>
      </c>
      <c r="B63" s="9" t="s">
        <v>135</v>
      </c>
      <c r="C63" s="9" t="s">
        <v>28</v>
      </c>
      <c r="D63" s="9">
        <v>88.74</v>
      </c>
      <c r="E63" s="9">
        <v>8.35</v>
      </c>
      <c r="F63" s="11"/>
      <c r="G63" s="11"/>
      <c r="H63" s="11"/>
      <c r="I63" s="11"/>
      <c r="J63" s="9">
        <f t="shared" si="0"/>
        <v>97.09</v>
      </c>
      <c r="K63" s="28">
        <v>48.08</v>
      </c>
      <c r="L63" s="28">
        <v>49.01</v>
      </c>
      <c r="M63" s="28"/>
      <c r="N63" s="28"/>
      <c r="O63" s="28">
        <f t="shared" si="1"/>
        <v>97.09</v>
      </c>
    </row>
    <row r="64" s="2" customFormat="1" ht="18" customHeight="1" spans="1:15">
      <c r="A64" s="10" t="s">
        <v>134</v>
      </c>
      <c r="B64" s="9" t="s">
        <v>136</v>
      </c>
      <c r="C64" s="9" t="s">
        <v>28</v>
      </c>
      <c r="D64" s="9">
        <v>0.9</v>
      </c>
      <c r="E64" s="9"/>
      <c r="F64" s="11"/>
      <c r="G64" s="11"/>
      <c r="H64" s="11"/>
      <c r="I64" s="11"/>
      <c r="J64" s="9">
        <f t="shared" si="0"/>
        <v>0.9</v>
      </c>
      <c r="K64" s="28"/>
      <c r="L64" s="28">
        <v>0.9</v>
      </c>
      <c r="M64" s="28"/>
      <c r="N64" s="28"/>
      <c r="O64" s="28">
        <f t="shared" si="1"/>
        <v>0.9</v>
      </c>
    </row>
    <row r="65" s="2" customFormat="1" ht="18" customHeight="1" spans="1:15">
      <c r="A65" s="36" t="s">
        <v>137</v>
      </c>
      <c r="B65" s="9" t="s">
        <v>138</v>
      </c>
      <c r="C65" s="9" t="s">
        <v>28</v>
      </c>
      <c r="D65" s="9">
        <v>120.2</v>
      </c>
      <c r="E65" s="9">
        <v>37.02</v>
      </c>
      <c r="F65" s="11"/>
      <c r="G65" s="11"/>
      <c r="H65" s="11"/>
      <c r="I65" s="11"/>
      <c r="J65" s="9">
        <f t="shared" si="0"/>
        <v>157.22</v>
      </c>
      <c r="K65" s="28"/>
      <c r="L65" s="28"/>
      <c r="M65" s="28">
        <v>157.22</v>
      </c>
      <c r="N65" s="28"/>
      <c r="O65" s="28">
        <f t="shared" si="1"/>
        <v>157.22</v>
      </c>
    </row>
    <row r="66" s="2" customFormat="1" ht="18" customHeight="1" spans="1:15">
      <c r="A66" s="37" t="s">
        <v>51</v>
      </c>
      <c r="B66" s="9" t="s">
        <v>139</v>
      </c>
      <c r="C66" s="9" t="s">
        <v>32</v>
      </c>
      <c r="D66" s="9">
        <v>3.44</v>
      </c>
      <c r="E66" s="9">
        <v>9.999</v>
      </c>
      <c r="F66" s="11">
        <v>9.999</v>
      </c>
      <c r="G66" s="11"/>
      <c r="H66" s="11"/>
      <c r="I66" s="11"/>
      <c r="J66" s="9">
        <f t="shared" si="0"/>
        <v>3.44</v>
      </c>
      <c r="K66" s="28">
        <v>3.44</v>
      </c>
      <c r="L66" s="28"/>
      <c r="M66" s="28"/>
      <c r="N66" s="28"/>
      <c r="O66" s="28">
        <f t="shared" si="1"/>
        <v>3.44</v>
      </c>
    </row>
    <row r="67" s="2" customFormat="1" ht="18" customHeight="1" spans="1:15">
      <c r="A67" s="13" t="s">
        <v>140</v>
      </c>
      <c r="B67" s="15" t="s">
        <v>141</v>
      </c>
      <c r="C67" s="9" t="s">
        <v>32</v>
      </c>
      <c r="D67" s="9">
        <v>1542.599</v>
      </c>
      <c r="E67" s="9">
        <v>1145.0791</v>
      </c>
      <c r="F67" s="11">
        <f>1093.20225-75-50</f>
        <v>968.20225</v>
      </c>
      <c r="G67" s="11"/>
      <c r="H67" s="11">
        <v>37.44985</v>
      </c>
      <c r="I67" s="11"/>
      <c r="J67" s="9">
        <f t="shared" si="0"/>
        <v>1682.026</v>
      </c>
      <c r="K67" s="28">
        <f>1317.09-200</f>
        <v>1117.09</v>
      </c>
      <c r="L67" s="28">
        <v>364.936</v>
      </c>
      <c r="M67" s="28"/>
      <c r="N67" s="28">
        <v>200</v>
      </c>
      <c r="O67" s="28">
        <f t="shared" si="1"/>
        <v>1682.026</v>
      </c>
    </row>
    <row r="68" s="2" customFormat="1" ht="18" customHeight="1" spans="1:15">
      <c r="A68" s="13" t="s">
        <v>142</v>
      </c>
      <c r="B68" s="15" t="s">
        <v>141</v>
      </c>
      <c r="C68" s="9" t="s">
        <v>28</v>
      </c>
      <c r="D68" s="9">
        <v>0.0247</v>
      </c>
      <c r="E68" s="9"/>
      <c r="F68" s="11"/>
      <c r="G68" s="11">
        <v>0.0247</v>
      </c>
      <c r="H68" s="11"/>
      <c r="I68" s="11"/>
      <c r="J68" s="9">
        <f t="shared" ref="J68:J76" si="3">D68+E68-F68-G68-H68-I68</f>
        <v>0</v>
      </c>
      <c r="K68" s="28"/>
      <c r="L68" s="28"/>
      <c r="M68" s="28"/>
      <c r="N68" s="28"/>
      <c r="O68" s="28">
        <f t="shared" ref="O68:O75" si="4">K68+L68+M68+N68</f>
        <v>0</v>
      </c>
    </row>
    <row r="69" s="2" customFormat="1" ht="18" customHeight="1" spans="1:15">
      <c r="A69" s="13" t="s">
        <v>51</v>
      </c>
      <c r="B69" s="15" t="s">
        <v>143</v>
      </c>
      <c r="C69" s="9" t="s">
        <v>32</v>
      </c>
      <c r="D69" s="9">
        <v>0</v>
      </c>
      <c r="E69" s="9">
        <v>0.71105</v>
      </c>
      <c r="F69" s="11">
        <v>0.71105</v>
      </c>
      <c r="G69" s="11"/>
      <c r="H69" s="11"/>
      <c r="I69" s="11"/>
      <c r="J69" s="9">
        <f t="shared" si="3"/>
        <v>0</v>
      </c>
      <c r="K69" s="28"/>
      <c r="L69" s="28"/>
      <c r="M69" s="28"/>
      <c r="N69" s="28"/>
      <c r="O69" s="28">
        <f t="shared" si="4"/>
        <v>0</v>
      </c>
    </row>
    <row r="70" s="2" customFormat="1" ht="18" customHeight="1" spans="1:15">
      <c r="A70" s="13" t="s">
        <v>144</v>
      </c>
      <c r="B70" s="9" t="s">
        <v>145</v>
      </c>
      <c r="C70" s="9" t="s">
        <v>32</v>
      </c>
      <c r="D70" s="9">
        <v>3.75999999999999</v>
      </c>
      <c r="E70" s="9">
        <v>31.32053</v>
      </c>
      <c r="F70" s="9">
        <v>20.76053</v>
      </c>
      <c r="G70" s="9"/>
      <c r="H70" s="9"/>
      <c r="I70" s="9"/>
      <c r="J70" s="9">
        <f t="shared" si="3"/>
        <v>14.32</v>
      </c>
      <c r="K70" s="28"/>
      <c r="L70" s="28">
        <v>14.32</v>
      </c>
      <c r="M70" s="28"/>
      <c r="N70" s="28"/>
      <c r="O70" s="28">
        <f t="shared" si="4"/>
        <v>14.32</v>
      </c>
    </row>
    <row r="71" s="2" customFormat="1" ht="18" customHeight="1" spans="1:15">
      <c r="A71" s="10" t="s">
        <v>146</v>
      </c>
      <c r="B71" s="9" t="s">
        <v>147</v>
      </c>
      <c r="C71" s="9" t="s">
        <v>32</v>
      </c>
      <c r="D71" s="9">
        <v>0</v>
      </c>
      <c r="E71" s="9">
        <v>4.2</v>
      </c>
      <c r="F71" s="9"/>
      <c r="G71" s="9"/>
      <c r="H71" s="9"/>
      <c r="I71" s="9"/>
      <c r="J71" s="9">
        <f t="shared" si="3"/>
        <v>4.2</v>
      </c>
      <c r="K71" s="28">
        <v>4.2</v>
      </c>
      <c r="L71" s="28"/>
      <c r="M71" s="28"/>
      <c r="N71" s="28"/>
      <c r="O71" s="28">
        <f t="shared" si="4"/>
        <v>4.2</v>
      </c>
    </row>
    <row r="72" s="2" customFormat="1" ht="18" customHeight="1" spans="1:15">
      <c r="A72" s="10" t="s">
        <v>148</v>
      </c>
      <c r="B72" s="15" t="s">
        <v>149</v>
      </c>
      <c r="C72" s="9" t="s">
        <v>32</v>
      </c>
      <c r="D72" s="9">
        <v>4.037</v>
      </c>
      <c r="E72" s="9">
        <v>5.524</v>
      </c>
      <c r="F72" s="11">
        <v>9.561</v>
      </c>
      <c r="G72" s="11"/>
      <c r="H72" s="11"/>
      <c r="I72" s="11"/>
      <c r="J72" s="9">
        <f t="shared" si="3"/>
        <v>0</v>
      </c>
      <c r="K72" s="28"/>
      <c r="L72" s="28"/>
      <c r="M72" s="28"/>
      <c r="N72" s="28"/>
      <c r="O72" s="28">
        <f t="shared" si="4"/>
        <v>0</v>
      </c>
    </row>
    <row r="73" s="2" customFormat="1" ht="18" customHeight="1" spans="1:15">
      <c r="A73" s="10" t="s">
        <v>150</v>
      </c>
      <c r="B73" s="15" t="s">
        <v>149</v>
      </c>
      <c r="C73" s="9" t="s">
        <v>28</v>
      </c>
      <c r="D73" s="9">
        <v>42.673</v>
      </c>
      <c r="E73" s="9">
        <v>33.75947</v>
      </c>
      <c r="F73" s="11">
        <v>6.18</v>
      </c>
      <c r="G73" s="11">
        <v>70.25247</v>
      </c>
      <c r="H73" s="11"/>
      <c r="I73" s="11"/>
      <c r="J73" s="9">
        <f t="shared" si="3"/>
        <v>0</v>
      </c>
      <c r="K73" s="28"/>
      <c r="L73" s="28"/>
      <c r="M73" s="28"/>
      <c r="N73" s="28"/>
      <c r="O73" s="28">
        <f t="shared" si="4"/>
        <v>0</v>
      </c>
    </row>
    <row r="74" s="2" customFormat="1" ht="18" customHeight="1" spans="1:15">
      <c r="A74" s="10" t="s">
        <v>151</v>
      </c>
      <c r="B74" s="15" t="s">
        <v>152</v>
      </c>
      <c r="C74" s="9" t="s">
        <v>28</v>
      </c>
      <c r="D74" s="9">
        <v>16.176</v>
      </c>
      <c r="E74" s="9"/>
      <c r="F74" s="11"/>
      <c r="G74" s="11"/>
      <c r="H74" s="11"/>
      <c r="I74" s="11"/>
      <c r="J74" s="9">
        <f t="shared" si="3"/>
        <v>16.176</v>
      </c>
      <c r="K74" s="28">
        <v>1.996</v>
      </c>
      <c r="L74" s="28">
        <v>14.18</v>
      </c>
      <c r="M74" s="28"/>
      <c r="N74" s="28"/>
      <c r="O74" s="28">
        <f t="shared" si="4"/>
        <v>16.176</v>
      </c>
    </row>
    <row r="75" s="2" customFormat="1" ht="18" customHeight="1" spans="1:15">
      <c r="A75" s="10" t="s">
        <v>153</v>
      </c>
      <c r="B75" s="15" t="s">
        <v>154</v>
      </c>
      <c r="C75" s="9" t="s">
        <v>32</v>
      </c>
      <c r="D75" s="9">
        <v>0</v>
      </c>
      <c r="E75" s="9">
        <v>3.32</v>
      </c>
      <c r="F75" s="11"/>
      <c r="G75" s="11"/>
      <c r="H75" s="11"/>
      <c r="I75" s="11"/>
      <c r="J75" s="9">
        <f t="shared" si="3"/>
        <v>3.32</v>
      </c>
      <c r="K75" s="28"/>
      <c r="L75" s="28">
        <v>3.32</v>
      </c>
      <c r="M75" s="28"/>
      <c r="N75" s="28"/>
      <c r="O75" s="28">
        <f t="shared" si="4"/>
        <v>3.32</v>
      </c>
    </row>
    <row r="76" s="2" customFormat="1" ht="18" customHeight="1" spans="1:15">
      <c r="A76" s="13" t="s">
        <v>155</v>
      </c>
      <c r="B76" s="9"/>
      <c r="C76" s="9"/>
      <c r="D76" s="9">
        <v>6021.6743</v>
      </c>
      <c r="E76" s="15">
        <f t="shared" ref="E76:I76" si="5">SUM(E4:E75)</f>
        <v>2625.45509</v>
      </c>
      <c r="F76" s="15">
        <f t="shared" si="5"/>
        <v>1354.94697</v>
      </c>
      <c r="G76" s="15">
        <f t="shared" si="5"/>
        <v>290.46817</v>
      </c>
      <c r="H76" s="15">
        <f t="shared" si="5"/>
        <v>43.76985</v>
      </c>
      <c r="I76" s="15">
        <f t="shared" si="5"/>
        <v>0</v>
      </c>
      <c r="J76" s="9">
        <f t="shared" si="3"/>
        <v>6957.9444</v>
      </c>
      <c r="K76" s="13">
        <f t="shared" ref="K76:O76" si="6">SUM(K4:K75)</f>
        <v>1488.436</v>
      </c>
      <c r="L76" s="13">
        <f t="shared" si="6"/>
        <v>795.4319</v>
      </c>
      <c r="M76" s="13">
        <f t="shared" si="6"/>
        <v>4189.4395</v>
      </c>
      <c r="N76" s="13">
        <f t="shared" si="6"/>
        <v>484.637</v>
      </c>
      <c r="O76" s="13">
        <f t="shared" si="6"/>
        <v>6957.9444</v>
      </c>
    </row>
    <row r="77" s="1" customFormat="1" ht="25" customHeight="1" spans="1:10">
      <c r="A77" s="38" t="s">
        <v>156</v>
      </c>
      <c r="B77" s="29"/>
      <c r="C77" s="38"/>
      <c r="D77" s="29"/>
      <c r="E77" s="29"/>
      <c r="F77" s="39">
        <f>F76+G76+H76+I76</f>
        <v>1689.18499</v>
      </c>
      <c r="G77" s="40"/>
      <c r="H77" s="40"/>
      <c r="I77" s="40"/>
      <c r="J77" s="29"/>
    </row>
    <row r="78" s="2" customFormat="1" ht="14.25" spans="1:15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="2" customFormat="1" ht="14.25" spans="1:15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="2" customFormat="1" ht="14.25" spans="1:15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="2" customFormat="1" ht="14.25" spans="1:15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="2" customFormat="1" ht="14.25" spans="1:15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="2" customFormat="1" ht="14.25" spans="1:15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="2" customFormat="1" ht="14.25" spans="1:15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="2" customFormat="1" ht="14.25" spans="1:15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="2" customFormat="1" ht="14.25" spans="1:15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="2" customFormat="1" ht="14.25" spans="1:15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="2" customFormat="1" ht="14.25" spans="1:15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="2" customFormat="1" ht="14.25" spans="1:15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="2" customFormat="1" ht="14.25" spans="1:15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="2" customFormat="1" ht="14.25" spans="1:15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="2" customFormat="1" ht="14.25" spans="1:15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="2" customFormat="1" ht="14.25" spans="1:15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="2" customFormat="1" ht="14.25" spans="1:15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="2" customFormat="1" ht="14.25" spans="1:15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="2" customFormat="1" ht="14.25" spans="1:15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="2" customFormat="1" ht="14.25" spans="1:15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="2" customFormat="1" ht="14.25" spans="1:15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="2" customFormat="1" ht="14.25" spans="1:15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="2" customFormat="1" ht="14.25" spans="1:15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="2" customFormat="1" ht="14.25" spans="1:15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="2" customFormat="1" ht="14.25" spans="1:15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="2" customFormat="1" ht="14.25" spans="1:15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="2" customFormat="1" ht="14.25" spans="1:15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="2" customFormat="1" ht="14.25" spans="1:15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="2" customFormat="1" ht="14.25" spans="1:15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="2" customFormat="1" ht="14.25" spans="1:15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="2" customFormat="1" ht="14.25" spans="1:15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="2" customFormat="1" ht="14.25" spans="1:15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="2" customFormat="1" ht="14.25" spans="1:15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="2" customFormat="1" ht="14.25" spans="1:15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="2" customFormat="1" ht="14.25" spans="1:15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="2" customFormat="1" ht="14.25" spans="1:15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="2" customFormat="1" ht="14.25" spans="1:15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="2" customFormat="1" ht="14.25" spans="1:15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="2" customFormat="1" ht="14.25" spans="1:15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="2" customFormat="1" ht="14.25" spans="1:15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="2" customFormat="1" ht="14.25" spans="1:15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="2" customFormat="1" ht="14.25" spans="1:15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="2" customFormat="1" ht="14.25" spans="1:15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="2" customFormat="1" ht="14.25" spans="1:15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="2" customFormat="1" ht="14.25" spans="1:15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="2" customFormat="1" ht="14.25" spans="1:15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="2" customFormat="1" ht="14.25" spans="1:15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="2" customFormat="1" ht="14.25" spans="1:15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="2" customFormat="1" ht="14.25" spans="1:15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="2" customFormat="1" ht="14.25" spans="1:15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="2" customFormat="1" ht="14.25" spans="1:15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="2" customFormat="1" ht="14.25" spans="1:15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="2" customFormat="1" ht="14.25" spans="1:15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="2" customFormat="1" ht="14.25" spans="1:15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="2" customFormat="1" ht="14.25" spans="1:15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="2" customFormat="1" ht="14.25" spans="1:15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="2" customFormat="1" ht="14.25" spans="1:15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="2" customFormat="1" ht="14.25" spans="1:15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="2" customFormat="1" ht="14.25" spans="1:15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="2" customFormat="1" ht="14.25" spans="1:15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="2" customFormat="1" ht="14.25" spans="1:15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="2" customFormat="1" ht="14.25" spans="1:15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="2" customFormat="1" ht="14.25" spans="1:15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="2" customFormat="1" ht="14.25" spans="1:15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="2" customFormat="1" ht="14.25" spans="1:15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="2" customFormat="1" ht="14.25" spans="1:15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="2" customFormat="1" ht="14.25" spans="1:15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="2" customFormat="1" ht="14.25" spans="1:15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="2" customFormat="1" ht="14.25" spans="1:15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="2" customFormat="1" ht="14.25" spans="1:15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="2" customFormat="1" ht="14.25" spans="1:15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="2" customFormat="1" ht="14.25" spans="1:15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="2" customFormat="1" ht="14.25" spans="1:15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="2" customFormat="1" ht="14.25" spans="1:15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="2" customFormat="1" ht="14.25" spans="1:15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="2" customFormat="1" ht="14.25" spans="1:15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="2" customFormat="1" ht="14.25" spans="1:15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="2" customFormat="1" ht="14.25" spans="1:15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="2" customFormat="1" ht="14.25" spans="1:15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="2" customFormat="1" ht="14.25" spans="1:15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="2" customFormat="1" ht="14.25" spans="1:15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="2" customFormat="1" ht="14.25" spans="1:15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="2" customFormat="1" ht="14.25" spans="1:15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="2" customFormat="1" ht="14.25" spans="1:15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="2" customFormat="1" ht="14.25" spans="1:15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="2" customFormat="1" ht="14.25" spans="1:15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="2" customFormat="1" ht="14.25" spans="1:15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="2" customFormat="1" ht="14.25" spans="1:15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="2" customFormat="1" ht="14.25" spans="1:15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="2" customFormat="1" ht="14.25" spans="1:15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="2" customFormat="1" ht="14.25" spans="1:15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="2" customFormat="1" ht="14.25" spans="1:15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="2" customFormat="1" ht="14.25" spans="1:15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="2" customFormat="1" ht="14.25" spans="1:15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="2" customFormat="1" ht="14.25" spans="1:15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="2" customFormat="1" ht="14.25" spans="1:15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="2" customFormat="1" ht="14.25" spans="1:15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="2" customFormat="1" ht="14.25" spans="1:15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="2" customFormat="1" ht="14.25" spans="1:15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="2" customFormat="1" ht="14.25" spans="1:15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="2" customFormat="1" ht="14.25" spans="1:15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="2" customFormat="1" ht="14.25" spans="1:15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="2" customFormat="1" ht="14.25" spans="1:15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="2" customFormat="1" ht="14.25" spans="1:15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="2" customFormat="1" ht="14.25" spans="1:15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="2" customFormat="1" ht="14.25" spans="1:15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="2" customFormat="1" ht="14.25" spans="1:15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="2" customFormat="1" ht="14.25" spans="1:15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="2" customFormat="1" ht="14.25" spans="1:15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="2" customFormat="1" ht="14.25" spans="1:15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="2" customFormat="1" ht="14.25" spans="1:15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="2" customFormat="1" ht="14.25" spans="1:15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</sheetData>
  <mergeCells count="18">
    <mergeCell ref="A1:J1"/>
    <mergeCell ref="Q1:Y1"/>
    <mergeCell ref="F2:I2"/>
    <mergeCell ref="U2:W2"/>
    <mergeCell ref="F77:I77"/>
    <mergeCell ref="A2:A3"/>
    <mergeCell ref="B2:B3"/>
    <mergeCell ref="C2:C3"/>
    <mergeCell ref="D2:D3"/>
    <mergeCell ref="E2:E3"/>
    <mergeCell ref="J2:J3"/>
    <mergeCell ref="Q2:Q3"/>
    <mergeCell ref="R2:R3"/>
    <mergeCell ref="S2:S3"/>
    <mergeCell ref="T2:T3"/>
    <mergeCell ref="X2:X3"/>
    <mergeCell ref="Y2:Y3"/>
    <mergeCell ref="Z2:Z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2024-04-03T08:04:00Z</dcterms:created>
  <dcterms:modified xsi:type="dcterms:W3CDTF">2024-04-07T01:00:00Z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C462BC159B114935B464777B87007D4F_11</vt:lpwstr>
  </property>
  <property fmtid="{D5CDD505-2E9C-101B-9397-08002B2CF9AE}" pid="3" name="KSOProductBuildVer">
    <vt:lpwstr>2052-11.1.0.14309</vt:lpwstr>
  </property>
</Properties>
</file>